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ecilia.pedroza\Documents\EJERCICIO 2020\INFORMACIÓN FINANCIERA\INFORMACIÓN PARA PUBLICAR EN PÁGINA UTC 2020\DISCIPLINA FINANCIERA\"/>
    </mc:Choice>
  </mc:AlternateContent>
  <bookViews>
    <workbookView xWindow="0" yWindow="0" windowWidth="25125" windowHeight="12300" tabRatio="921" firstSheet="1" activeTab="5"/>
  </bookViews>
  <sheets>
    <sheet name="PT_ESF_ECSF" sheetId="3" state="hidden" r:id="rId1"/>
    <sheet name="F1_ESFD " sheetId="66" r:id="rId2"/>
    <sheet name="F2_IADPOP" sheetId="67" r:id="rId3"/>
    <sheet name="F3_IAODF" sheetId="68" r:id="rId4"/>
    <sheet name="F4_BP " sheetId="69" r:id="rId5"/>
    <sheet name="F5_EAID" sheetId="71" r:id="rId6"/>
    <sheet name="F6a_EAEPED_COG" sheetId="72" r:id="rId7"/>
    <sheet name="F6b_EAEPED_CA" sheetId="73" r:id="rId8"/>
    <sheet name="F6c_EAEPED_CF" sheetId="75" r:id="rId9"/>
    <sheet name="F6d_EAEPED_CSP" sheetId="76" r:id="rId10"/>
    <sheet name="GUIA C" sheetId="77" r:id="rId1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1" i="76" l="1"/>
  <c r="I33" i="76"/>
  <c r="I14" i="76"/>
  <c r="I12" i="76"/>
  <c r="D42" i="76" l="1"/>
  <c r="F42" i="76" s="1"/>
  <c r="I42" i="76" s="1"/>
  <c r="F33" i="76"/>
  <c r="F31" i="76"/>
  <c r="I29" i="76"/>
  <c r="H29" i="76"/>
  <c r="G29" i="76"/>
  <c r="E29" i="76"/>
  <c r="D29" i="76"/>
  <c r="D48" i="76" s="1"/>
  <c r="D23" i="76"/>
  <c r="F23" i="76" s="1"/>
  <c r="I23" i="76" s="1"/>
  <c r="I10" i="76"/>
  <c r="H10" i="76"/>
  <c r="G10" i="76"/>
  <c r="F10" i="76"/>
  <c r="E10" i="76"/>
  <c r="E48" i="76" s="1"/>
  <c r="D10" i="76"/>
  <c r="D82" i="75"/>
  <c r="G82" i="75" s="1"/>
  <c r="G81" i="75"/>
  <c r="D81" i="75"/>
  <c r="D80" i="75"/>
  <c r="D78" i="75" s="1"/>
  <c r="G78" i="75" s="1"/>
  <c r="D79" i="75"/>
  <c r="G79" i="75" s="1"/>
  <c r="F78" i="75"/>
  <c r="E78" i="75"/>
  <c r="C78" i="75"/>
  <c r="B78" i="75"/>
  <c r="D76" i="75"/>
  <c r="G76" i="75" s="1"/>
  <c r="D75" i="75"/>
  <c r="G75" i="75" s="1"/>
  <c r="D74" i="75"/>
  <c r="G74" i="75" s="1"/>
  <c r="D73" i="75"/>
  <c r="G73" i="75" s="1"/>
  <c r="D72" i="75"/>
  <c r="G72" i="75" s="1"/>
  <c r="D71" i="75"/>
  <c r="G71" i="75" s="1"/>
  <c r="D70" i="75"/>
  <c r="G70" i="75" s="1"/>
  <c r="D69" i="75"/>
  <c r="D68" i="75"/>
  <c r="G68" i="75" s="1"/>
  <c r="F67" i="75"/>
  <c r="E67" i="75"/>
  <c r="C67" i="75"/>
  <c r="B67" i="75"/>
  <c r="D65" i="75"/>
  <c r="G65" i="75" s="1"/>
  <c r="D64" i="75"/>
  <c r="G64" i="75" s="1"/>
  <c r="D63" i="75"/>
  <c r="G63" i="75" s="1"/>
  <c r="D62" i="75"/>
  <c r="G62" i="75" s="1"/>
  <c r="D61" i="75"/>
  <c r="G61" i="75" s="1"/>
  <c r="D60" i="75"/>
  <c r="G60" i="75" s="1"/>
  <c r="D59" i="75"/>
  <c r="G59" i="75" s="1"/>
  <c r="F58" i="75"/>
  <c r="E58" i="75"/>
  <c r="C58" i="75"/>
  <c r="B58" i="75"/>
  <c r="D56" i="75"/>
  <c r="G56" i="75" s="1"/>
  <c r="D55" i="75"/>
  <c r="G55" i="75" s="1"/>
  <c r="D54" i="75"/>
  <c r="G54" i="75" s="1"/>
  <c r="D53" i="75"/>
  <c r="G53" i="75" s="1"/>
  <c r="D52" i="75"/>
  <c r="G52" i="75" s="1"/>
  <c r="D51" i="75"/>
  <c r="G51" i="75" s="1"/>
  <c r="D50" i="75"/>
  <c r="G50" i="75" s="1"/>
  <c r="D49" i="75"/>
  <c r="G49" i="75" s="1"/>
  <c r="F48" i="75"/>
  <c r="E48" i="75"/>
  <c r="E47" i="75" s="1"/>
  <c r="C48" i="75"/>
  <c r="C47" i="75" s="1"/>
  <c r="B48" i="75"/>
  <c r="F47" i="75"/>
  <c r="B47" i="75"/>
  <c r="D45" i="75"/>
  <c r="G45" i="75" s="1"/>
  <c r="D44" i="75"/>
  <c r="G44" i="75" s="1"/>
  <c r="D43" i="75"/>
  <c r="G43" i="75" s="1"/>
  <c r="D42" i="75"/>
  <c r="G42" i="75" s="1"/>
  <c r="F41" i="75"/>
  <c r="E41" i="75"/>
  <c r="C41" i="75"/>
  <c r="B41" i="75"/>
  <c r="D39" i="75"/>
  <c r="G39" i="75" s="1"/>
  <c r="D38" i="75"/>
  <c r="G38" i="75" s="1"/>
  <c r="D37" i="75"/>
  <c r="G37" i="75" s="1"/>
  <c r="D36" i="75"/>
  <c r="G36" i="75" s="1"/>
  <c r="D35" i="75"/>
  <c r="G35" i="75" s="1"/>
  <c r="D34" i="75"/>
  <c r="G34" i="75" s="1"/>
  <c r="D33" i="75"/>
  <c r="G33" i="75" s="1"/>
  <c r="D32" i="75"/>
  <c r="G32" i="75" s="1"/>
  <c r="D31" i="75"/>
  <c r="G31" i="75" s="1"/>
  <c r="F30" i="75"/>
  <c r="E30" i="75"/>
  <c r="C30" i="75"/>
  <c r="B30" i="75"/>
  <c r="D28" i="75"/>
  <c r="G28" i="75" s="1"/>
  <c r="D27" i="75"/>
  <c r="G27" i="75" s="1"/>
  <c r="D26" i="75"/>
  <c r="G26" i="75" s="1"/>
  <c r="D25" i="75"/>
  <c r="G25" i="75" s="1"/>
  <c r="D24" i="75"/>
  <c r="G24" i="75" s="1"/>
  <c r="D23" i="75"/>
  <c r="G23" i="75" s="1"/>
  <c r="D22" i="75"/>
  <c r="G22" i="75" s="1"/>
  <c r="F21" i="75"/>
  <c r="E21" i="75"/>
  <c r="C21" i="75"/>
  <c r="B21" i="75"/>
  <c r="D19" i="75"/>
  <c r="G19" i="75" s="1"/>
  <c r="G18" i="75"/>
  <c r="D18" i="75"/>
  <c r="D17" i="75"/>
  <c r="G17" i="75" s="1"/>
  <c r="D16" i="75"/>
  <c r="G16" i="75" s="1"/>
  <c r="D15" i="75"/>
  <c r="G15" i="75" s="1"/>
  <c r="G14" i="75"/>
  <c r="D14" i="75"/>
  <c r="D13" i="75"/>
  <c r="G13" i="75" s="1"/>
  <c r="D12" i="75"/>
  <c r="G12" i="75" s="1"/>
  <c r="F11" i="75"/>
  <c r="F10" i="75" s="1"/>
  <c r="F84" i="75" s="1"/>
  <c r="E11" i="75"/>
  <c r="C11" i="75"/>
  <c r="B11" i="75"/>
  <c r="E10" i="75"/>
  <c r="E84" i="75" s="1"/>
  <c r="E27" i="73"/>
  <c r="H27" i="73" s="1"/>
  <c r="E26" i="73"/>
  <c r="H26" i="73" s="1"/>
  <c r="E25" i="73"/>
  <c r="H25" i="73" s="1"/>
  <c r="E24" i="73"/>
  <c r="H24" i="73" s="1"/>
  <c r="E23" i="73"/>
  <c r="H23" i="73" s="1"/>
  <c r="E22" i="73"/>
  <c r="H22" i="73" s="1"/>
  <c r="E21" i="73"/>
  <c r="H21" i="73" s="1"/>
  <c r="E20" i="73"/>
  <c r="H20" i="73" s="1"/>
  <c r="E19" i="73"/>
  <c r="H19" i="73" s="1"/>
  <c r="G18" i="73"/>
  <c r="F18" i="73"/>
  <c r="E18" i="73"/>
  <c r="D18" i="73"/>
  <c r="C18" i="73"/>
  <c r="E17" i="73"/>
  <c r="H17" i="73" s="1"/>
  <c r="E16" i="73"/>
  <c r="H16" i="73" s="1"/>
  <c r="E15" i="73"/>
  <c r="H15" i="73" s="1"/>
  <c r="E14" i="73"/>
  <c r="H14" i="73" s="1"/>
  <c r="E13" i="73"/>
  <c r="H13" i="73" s="1"/>
  <c r="E12" i="73"/>
  <c r="H12" i="73" s="1"/>
  <c r="E11" i="73"/>
  <c r="H11" i="73" s="1"/>
  <c r="E10" i="73"/>
  <c r="H10" i="73" s="1"/>
  <c r="E9" i="73"/>
  <c r="H9" i="73" s="1"/>
  <c r="G8" i="73"/>
  <c r="G28" i="73" s="1"/>
  <c r="F8" i="73"/>
  <c r="D8" i="73"/>
  <c r="D28" i="73" s="1"/>
  <c r="C8" i="73"/>
  <c r="C28" i="73" s="1"/>
  <c r="F157" i="72"/>
  <c r="I157" i="72" s="1"/>
  <c r="F156" i="72"/>
  <c r="I156" i="72" s="1"/>
  <c r="F155" i="72"/>
  <c r="I155" i="72" s="1"/>
  <c r="I154" i="72"/>
  <c r="F154" i="72"/>
  <c r="F153" i="72"/>
  <c r="I153" i="72" s="1"/>
  <c r="F152" i="72"/>
  <c r="I152" i="72" s="1"/>
  <c r="F151" i="72"/>
  <c r="I151" i="72" s="1"/>
  <c r="H150" i="72"/>
  <c r="G150" i="72"/>
  <c r="F150" i="72"/>
  <c r="I150" i="72" s="1"/>
  <c r="E150" i="72"/>
  <c r="D150" i="72"/>
  <c r="F149" i="72"/>
  <c r="I149" i="72" s="1"/>
  <c r="I148" i="72"/>
  <c r="F148" i="72"/>
  <c r="F147" i="72"/>
  <c r="I147" i="72" s="1"/>
  <c r="H146" i="72"/>
  <c r="G146" i="72"/>
  <c r="E146" i="72"/>
  <c r="D146" i="72"/>
  <c r="F145" i="72"/>
  <c r="I145" i="72" s="1"/>
  <c r="F144" i="72"/>
  <c r="I144" i="72" s="1"/>
  <c r="F143" i="72"/>
  <c r="I143" i="72" s="1"/>
  <c r="I142" i="72"/>
  <c r="F142" i="72"/>
  <c r="F141" i="72"/>
  <c r="I141" i="72" s="1"/>
  <c r="F140" i="72"/>
  <c r="I140" i="72" s="1"/>
  <c r="F139" i="72"/>
  <c r="F138" i="72"/>
  <c r="I138" i="72" s="1"/>
  <c r="H137" i="72"/>
  <c r="G137" i="72"/>
  <c r="E137" i="72"/>
  <c r="D137" i="72"/>
  <c r="I136" i="72"/>
  <c r="F136" i="72"/>
  <c r="F135" i="72"/>
  <c r="F134" i="72"/>
  <c r="I134" i="72" s="1"/>
  <c r="H133" i="72"/>
  <c r="G133" i="72"/>
  <c r="E133" i="72"/>
  <c r="D133" i="72"/>
  <c r="F132" i="72"/>
  <c r="I132" i="72" s="1"/>
  <c r="F131" i="72"/>
  <c r="I131" i="72" s="1"/>
  <c r="I130" i="72"/>
  <c r="F130" i="72"/>
  <c r="F129" i="72"/>
  <c r="I129" i="72" s="1"/>
  <c r="F128" i="72"/>
  <c r="I128" i="72" s="1"/>
  <c r="F127" i="72"/>
  <c r="I127" i="72" s="1"/>
  <c r="F126" i="72"/>
  <c r="I126" i="72" s="1"/>
  <c r="F125" i="72"/>
  <c r="F123" i="72" s="1"/>
  <c r="I123" i="72" s="1"/>
  <c r="F124" i="72"/>
  <c r="I124" i="72" s="1"/>
  <c r="H123" i="72"/>
  <c r="G123" i="72"/>
  <c r="E123" i="72"/>
  <c r="D123" i="72"/>
  <c r="F122" i="72"/>
  <c r="I122" i="72" s="1"/>
  <c r="F121" i="72"/>
  <c r="I121" i="72" s="1"/>
  <c r="F120" i="72"/>
  <c r="I120" i="72" s="1"/>
  <c r="F119" i="72"/>
  <c r="I119" i="72" s="1"/>
  <c r="F118" i="72"/>
  <c r="I118" i="72" s="1"/>
  <c r="F117" i="72"/>
  <c r="I117" i="72" s="1"/>
  <c r="I116" i="72"/>
  <c r="F116" i="72"/>
  <c r="F115" i="72"/>
  <c r="F114" i="72"/>
  <c r="I114" i="72" s="1"/>
  <c r="H113" i="72"/>
  <c r="G113" i="72"/>
  <c r="E113" i="72"/>
  <c r="D113" i="72"/>
  <c r="F112" i="72"/>
  <c r="I112" i="72" s="1"/>
  <c r="F111" i="72"/>
  <c r="I111" i="72" s="1"/>
  <c r="I110" i="72"/>
  <c r="F110" i="72"/>
  <c r="F109" i="72"/>
  <c r="I109" i="72" s="1"/>
  <c r="F108" i="72"/>
  <c r="I108" i="72" s="1"/>
  <c r="F107" i="72"/>
  <c r="I107" i="72" s="1"/>
  <c r="F106" i="72"/>
  <c r="I106" i="72" s="1"/>
  <c r="F105" i="72"/>
  <c r="F103" i="72" s="1"/>
  <c r="I103" i="72" s="1"/>
  <c r="F104" i="72"/>
  <c r="I104" i="72" s="1"/>
  <c r="H103" i="72"/>
  <c r="G103" i="72"/>
  <c r="E103" i="72"/>
  <c r="D103" i="72"/>
  <c r="F102" i="72"/>
  <c r="I102" i="72" s="1"/>
  <c r="F101" i="72"/>
  <c r="I101" i="72" s="1"/>
  <c r="F100" i="72"/>
  <c r="I100" i="72" s="1"/>
  <c r="F99" i="72"/>
  <c r="I99" i="72" s="1"/>
  <c r="F98" i="72"/>
  <c r="I98" i="72" s="1"/>
  <c r="F97" i="72"/>
  <c r="I97" i="72" s="1"/>
  <c r="I96" i="72"/>
  <c r="F96" i="72"/>
  <c r="F95" i="72"/>
  <c r="F94" i="72"/>
  <c r="I94" i="72" s="1"/>
  <c r="H93" i="72"/>
  <c r="G93" i="72"/>
  <c r="E93" i="72"/>
  <c r="D93" i="72"/>
  <c r="F92" i="72"/>
  <c r="I92" i="72" s="1"/>
  <c r="F91" i="72"/>
  <c r="I91" i="72" s="1"/>
  <c r="I90" i="72"/>
  <c r="F90" i="72"/>
  <c r="F89" i="72"/>
  <c r="I89" i="72" s="1"/>
  <c r="F88" i="72"/>
  <c r="I88" i="72" s="1"/>
  <c r="F87" i="72"/>
  <c r="F86" i="72"/>
  <c r="I86" i="72" s="1"/>
  <c r="H85" i="72"/>
  <c r="H84" i="72" s="1"/>
  <c r="G85" i="72"/>
  <c r="E85" i="72"/>
  <c r="D85" i="72"/>
  <c r="E84" i="72"/>
  <c r="F82" i="72"/>
  <c r="I82" i="72" s="1"/>
  <c r="F81" i="72"/>
  <c r="I81" i="72" s="1"/>
  <c r="F80" i="72"/>
  <c r="I80" i="72" s="1"/>
  <c r="I79" i="72"/>
  <c r="F79" i="72"/>
  <c r="F78" i="72"/>
  <c r="I78" i="72" s="1"/>
  <c r="I77" i="72"/>
  <c r="F77" i="72"/>
  <c r="F76" i="72"/>
  <c r="I76" i="72" s="1"/>
  <c r="H75" i="72"/>
  <c r="G75" i="72"/>
  <c r="E75" i="72"/>
  <c r="D75" i="72"/>
  <c r="F74" i="72"/>
  <c r="I74" i="72" s="1"/>
  <c r="F73" i="72"/>
  <c r="I73" i="72" s="1"/>
  <c r="F72" i="72"/>
  <c r="I72" i="72" s="1"/>
  <c r="H71" i="72"/>
  <c r="G71" i="72"/>
  <c r="E71" i="72"/>
  <c r="D71" i="72"/>
  <c r="F70" i="72"/>
  <c r="I70" i="72" s="1"/>
  <c r="F69" i="72"/>
  <c r="I69" i="72" s="1"/>
  <c r="F68" i="72"/>
  <c r="I68" i="72" s="1"/>
  <c r="I67" i="72"/>
  <c r="F67" i="72"/>
  <c r="F66" i="72"/>
  <c r="I66" i="72" s="1"/>
  <c r="I65" i="72"/>
  <c r="F65" i="72"/>
  <c r="F64" i="72"/>
  <c r="F63" i="72"/>
  <c r="I63" i="72" s="1"/>
  <c r="H62" i="72"/>
  <c r="G62" i="72"/>
  <c r="E62" i="72"/>
  <c r="D62" i="72"/>
  <c r="F61" i="72"/>
  <c r="I61" i="72" s="1"/>
  <c r="F60" i="72"/>
  <c r="F58" i="72" s="1"/>
  <c r="I58" i="72" s="1"/>
  <c r="I59" i="72"/>
  <c r="F59" i="72"/>
  <c r="H58" i="72"/>
  <c r="G58" i="72"/>
  <c r="E58" i="72"/>
  <c r="D58" i="72"/>
  <c r="F57" i="72"/>
  <c r="I57" i="72" s="1"/>
  <c r="F56" i="72"/>
  <c r="I56" i="72" s="1"/>
  <c r="F55" i="72"/>
  <c r="I55" i="72" s="1"/>
  <c r="F54" i="72"/>
  <c r="I54" i="72" s="1"/>
  <c r="F53" i="72"/>
  <c r="I53" i="72" s="1"/>
  <c r="F52" i="72"/>
  <c r="I52" i="72" s="1"/>
  <c r="F51" i="72"/>
  <c r="I51" i="72" s="1"/>
  <c r="F50" i="72"/>
  <c r="F49" i="72"/>
  <c r="I49" i="72" s="1"/>
  <c r="H48" i="72"/>
  <c r="G48" i="72"/>
  <c r="E48" i="72"/>
  <c r="D48" i="72"/>
  <c r="F47" i="72"/>
  <c r="I47" i="72" s="1"/>
  <c r="F46" i="72"/>
  <c r="I46" i="72" s="1"/>
  <c r="F45" i="72"/>
  <c r="I45" i="72" s="1"/>
  <c r="F44" i="72"/>
  <c r="I44" i="72" s="1"/>
  <c r="F43" i="72"/>
  <c r="I43" i="72" s="1"/>
  <c r="F42" i="72"/>
  <c r="I42" i="72" s="1"/>
  <c r="F41" i="72"/>
  <c r="I41" i="72" s="1"/>
  <c r="F40" i="72"/>
  <c r="F39" i="72"/>
  <c r="I39" i="72" s="1"/>
  <c r="H38" i="72"/>
  <c r="G38" i="72"/>
  <c r="E38" i="72"/>
  <c r="D38" i="72"/>
  <c r="F37" i="72"/>
  <c r="I37" i="72" s="1"/>
  <c r="F36" i="72"/>
  <c r="I36" i="72" s="1"/>
  <c r="F35" i="72"/>
  <c r="I35" i="72" s="1"/>
  <c r="F34" i="72"/>
  <c r="I34" i="72" s="1"/>
  <c r="F33" i="72"/>
  <c r="I33" i="72" s="1"/>
  <c r="F32" i="72"/>
  <c r="I32" i="72" s="1"/>
  <c r="F31" i="72"/>
  <c r="I31" i="72" s="1"/>
  <c r="F30" i="72"/>
  <c r="F29" i="72"/>
  <c r="I29" i="72" s="1"/>
  <c r="H28" i="72"/>
  <c r="G28" i="72"/>
  <c r="E28" i="72"/>
  <c r="D28" i="72"/>
  <c r="F27" i="72"/>
  <c r="I27" i="72" s="1"/>
  <c r="F26" i="72"/>
  <c r="I26" i="72" s="1"/>
  <c r="F25" i="72"/>
  <c r="I25" i="72" s="1"/>
  <c r="F24" i="72"/>
  <c r="I24" i="72" s="1"/>
  <c r="F23" i="72"/>
  <c r="I23" i="72" s="1"/>
  <c r="F22" i="72"/>
  <c r="I22" i="72" s="1"/>
  <c r="I21" i="72"/>
  <c r="F21" i="72"/>
  <c r="F20" i="72"/>
  <c r="F19" i="72"/>
  <c r="I19" i="72" s="1"/>
  <c r="H18" i="72"/>
  <c r="G18" i="72"/>
  <c r="E18" i="72"/>
  <c r="E9" i="72" s="1"/>
  <c r="E159" i="72" s="1"/>
  <c r="D18" i="72"/>
  <c r="F17" i="72"/>
  <c r="I17" i="72" s="1"/>
  <c r="F16" i="72"/>
  <c r="I16" i="72" s="1"/>
  <c r="F15" i="72"/>
  <c r="I15" i="72" s="1"/>
  <c r="F14" i="72"/>
  <c r="I14" i="72" s="1"/>
  <c r="F13" i="72"/>
  <c r="I13" i="72" s="1"/>
  <c r="F12" i="72"/>
  <c r="F11" i="72"/>
  <c r="I11" i="72" s="1"/>
  <c r="H10" i="72"/>
  <c r="H9" i="72" s="1"/>
  <c r="H159" i="72" s="1"/>
  <c r="G10" i="72"/>
  <c r="E10" i="72"/>
  <c r="D10" i="72"/>
  <c r="G9" i="72"/>
  <c r="G76" i="71"/>
  <c r="F76" i="71"/>
  <c r="D76" i="71"/>
  <c r="C76" i="71"/>
  <c r="H75" i="71"/>
  <c r="E75" i="71"/>
  <c r="E76" i="71" s="1"/>
  <c r="H74" i="71"/>
  <c r="E74" i="71"/>
  <c r="H69" i="71"/>
  <c r="H68" i="71" s="1"/>
  <c r="E69" i="71"/>
  <c r="E68" i="71" s="1"/>
  <c r="G68" i="71"/>
  <c r="F68" i="71"/>
  <c r="D68" i="71"/>
  <c r="C68" i="71"/>
  <c r="H64" i="71"/>
  <c r="E64" i="71"/>
  <c r="H63" i="71"/>
  <c r="E63" i="71"/>
  <c r="H62" i="71"/>
  <c r="E62" i="71"/>
  <c r="E60" i="71" s="1"/>
  <c r="H61" i="71"/>
  <c r="H60" i="71" s="1"/>
  <c r="E61" i="71"/>
  <c r="G60" i="71"/>
  <c r="F60" i="71"/>
  <c r="D60" i="71"/>
  <c r="C60" i="71"/>
  <c r="H59" i="71"/>
  <c r="E59" i="71"/>
  <c r="H58" i="71"/>
  <c r="E58" i="71"/>
  <c r="H57" i="71"/>
  <c r="E57" i="71"/>
  <c r="H56" i="71"/>
  <c r="E56" i="71"/>
  <c r="C55" i="71"/>
  <c r="H55" i="71" s="1"/>
  <c r="H54" i="71"/>
  <c r="E54" i="71"/>
  <c r="H53" i="71"/>
  <c r="E53" i="71"/>
  <c r="H52" i="71"/>
  <c r="E52" i="71"/>
  <c r="H51" i="71"/>
  <c r="E51" i="71"/>
  <c r="H50" i="71"/>
  <c r="E50" i="71"/>
  <c r="H49" i="71"/>
  <c r="E49" i="71"/>
  <c r="H48" i="71"/>
  <c r="E48" i="71"/>
  <c r="H47" i="71"/>
  <c r="E47" i="71"/>
  <c r="G46" i="71"/>
  <c r="G66" i="71" s="1"/>
  <c r="F46" i="71"/>
  <c r="D46" i="71"/>
  <c r="C46" i="71"/>
  <c r="C66" i="71" s="1"/>
  <c r="H39" i="71"/>
  <c r="E39" i="71"/>
  <c r="H38" i="71"/>
  <c r="E38" i="71"/>
  <c r="H37" i="71"/>
  <c r="G37" i="71"/>
  <c r="F37" i="71"/>
  <c r="D37" i="71"/>
  <c r="C37" i="71"/>
  <c r="H36" i="71"/>
  <c r="E36" i="71"/>
  <c r="H35" i="71"/>
  <c r="G35" i="71"/>
  <c r="F35" i="71"/>
  <c r="E35" i="71"/>
  <c r="D35" i="71"/>
  <c r="C35" i="71"/>
  <c r="H34" i="71"/>
  <c r="E34" i="71"/>
  <c r="H33" i="71"/>
  <c r="E33" i="71"/>
  <c r="H32" i="71"/>
  <c r="E32" i="71"/>
  <c r="H31" i="71"/>
  <c r="E31" i="71"/>
  <c r="H30" i="71"/>
  <c r="E30" i="71"/>
  <c r="H29" i="71"/>
  <c r="H28" i="71" s="1"/>
  <c r="E29" i="71"/>
  <c r="G28" i="71"/>
  <c r="F28" i="71"/>
  <c r="E28" i="71"/>
  <c r="D28" i="71"/>
  <c r="C28" i="71"/>
  <c r="H27" i="71"/>
  <c r="E27" i="71"/>
  <c r="H26" i="71"/>
  <c r="E26" i="71"/>
  <c r="H25" i="71"/>
  <c r="E25" i="71"/>
  <c r="H24" i="71"/>
  <c r="E24" i="71"/>
  <c r="H23" i="71"/>
  <c r="E23" i="71"/>
  <c r="H22" i="71"/>
  <c r="E22" i="71"/>
  <c r="H21" i="71"/>
  <c r="E21" i="71"/>
  <c r="H20" i="71"/>
  <c r="E20" i="71"/>
  <c r="H19" i="71"/>
  <c r="E19" i="71"/>
  <c r="H18" i="71"/>
  <c r="E18" i="71"/>
  <c r="H17" i="71"/>
  <c r="H16" i="71" s="1"/>
  <c r="E17" i="71"/>
  <c r="G16" i="71"/>
  <c r="F16" i="71"/>
  <c r="F41" i="71" s="1"/>
  <c r="E16" i="71"/>
  <c r="D16" i="71"/>
  <c r="C16" i="71"/>
  <c r="H15" i="71"/>
  <c r="H14" i="71"/>
  <c r="E14" i="71"/>
  <c r="H13" i="71"/>
  <c r="H12" i="71"/>
  <c r="H11" i="71"/>
  <c r="E11" i="71"/>
  <c r="H10" i="71"/>
  <c r="E10" i="71"/>
  <c r="H9" i="71"/>
  <c r="E9" i="71"/>
  <c r="D79" i="69"/>
  <c r="C79" i="69"/>
  <c r="D77" i="69"/>
  <c r="C77" i="69"/>
  <c r="B77" i="69"/>
  <c r="D75" i="69"/>
  <c r="D73" i="69" s="1"/>
  <c r="C75" i="69"/>
  <c r="B75" i="69"/>
  <c r="D74" i="69"/>
  <c r="C74" i="69"/>
  <c r="B74" i="69"/>
  <c r="B73" i="69" s="1"/>
  <c r="B81" i="69" s="1"/>
  <c r="B83" i="69" s="1"/>
  <c r="D71" i="69"/>
  <c r="C71" i="69"/>
  <c r="B71" i="69"/>
  <c r="D61" i="69"/>
  <c r="C61" i="69"/>
  <c r="D59" i="69"/>
  <c r="C59" i="69"/>
  <c r="B59" i="69"/>
  <c r="D57" i="69"/>
  <c r="C57" i="69"/>
  <c r="B57" i="69"/>
  <c r="D56" i="69"/>
  <c r="C56" i="69"/>
  <c r="B56" i="69"/>
  <c r="D55" i="69"/>
  <c r="C55" i="69"/>
  <c r="B55" i="69"/>
  <c r="D53" i="69"/>
  <c r="D63" i="69" s="1"/>
  <c r="D65" i="69" s="1"/>
  <c r="C53" i="69"/>
  <c r="C63" i="69" s="1"/>
  <c r="C65" i="69" s="1"/>
  <c r="B53" i="69"/>
  <c r="D43" i="69"/>
  <c r="C43" i="69"/>
  <c r="B43" i="69"/>
  <c r="D40" i="69"/>
  <c r="C40" i="69"/>
  <c r="C47" i="69" s="1"/>
  <c r="C11" i="69" s="1"/>
  <c r="C8" i="69" s="1"/>
  <c r="C21" i="69" s="1"/>
  <c r="C23" i="69" s="1"/>
  <c r="C25" i="69" s="1"/>
  <c r="C34" i="69" s="1"/>
  <c r="B40" i="69"/>
  <c r="B47" i="69" s="1"/>
  <c r="B11" i="69" s="1"/>
  <c r="B8" i="69" s="1"/>
  <c r="D30" i="69"/>
  <c r="C30" i="69"/>
  <c r="B30" i="69"/>
  <c r="D17" i="69"/>
  <c r="C17" i="69"/>
  <c r="D13" i="69"/>
  <c r="C13" i="69"/>
  <c r="B13" i="69"/>
  <c r="L19" i="68"/>
  <c r="L18" i="68"/>
  <c r="L17" i="68"/>
  <c r="L16" i="68"/>
  <c r="L15" i="68"/>
  <c r="K14" i="68"/>
  <c r="J14" i="68"/>
  <c r="I14" i="68"/>
  <c r="H14" i="68"/>
  <c r="G14" i="68"/>
  <c r="F14" i="68"/>
  <c r="E14" i="68"/>
  <c r="D14" i="68"/>
  <c r="C14" i="68"/>
  <c r="L13" i="68"/>
  <c r="L12" i="68"/>
  <c r="L11" i="68"/>
  <c r="L10" i="68"/>
  <c r="L9" i="68"/>
  <c r="L8" i="68" s="1"/>
  <c r="K8" i="68"/>
  <c r="J8" i="68"/>
  <c r="I8" i="68"/>
  <c r="I20" i="68" s="1"/>
  <c r="H8" i="68"/>
  <c r="H20" i="68" s="1"/>
  <c r="G8" i="68"/>
  <c r="F8" i="68"/>
  <c r="E8" i="68"/>
  <c r="E20" i="68" s="1"/>
  <c r="D8" i="68"/>
  <c r="D20" i="68" s="1"/>
  <c r="C8" i="68"/>
  <c r="G35" i="67"/>
  <c r="F35" i="67"/>
  <c r="E35" i="67"/>
  <c r="D35" i="67"/>
  <c r="C35" i="67"/>
  <c r="G28" i="67"/>
  <c r="G27" i="67"/>
  <c r="G26" i="67"/>
  <c r="I25" i="67"/>
  <c r="H25" i="67"/>
  <c r="F25" i="67"/>
  <c r="E25" i="67"/>
  <c r="D25" i="67"/>
  <c r="C25" i="67"/>
  <c r="G23" i="67"/>
  <c r="G22" i="67"/>
  <c r="G21" i="67"/>
  <c r="I20" i="67"/>
  <c r="H20" i="67"/>
  <c r="F20" i="67"/>
  <c r="E20" i="67"/>
  <c r="D20" i="67"/>
  <c r="C20" i="67"/>
  <c r="I12" i="67"/>
  <c r="H12" i="67"/>
  <c r="H7" i="67" s="1"/>
  <c r="H18" i="67" s="1"/>
  <c r="G12" i="67"/>
  <c r="F12" i="67"/>
  <c r="F7" i="67" s="1"/>
  <c r="F18" i="67" s="1"/>
  <c r="E12" i="67"/>
  <c r="D12" i="67"/>
  <c r="C12" i="67"/>
  <c r="I8" i="67"/>
  <c r="I7" i="67" s="1"/>
  <c r="I18" i="67" s="1"/>
  <c r="H8" i="67"/>
  <c r="G8" i="67"/>
  <c r="G7" i="67" s="1"/>
  <c r="G18" i="67" s="1"/>
  <c r="F8" i="67"/>
  <c r="E8" i="67"/>
  <c r="E7" i="67" s="1"/>
  <c r="E18" i="67" s="1"/>
  <c r="D8" i="67"/>
  <c r="C8" i="67"/>
  <c r="C7" i="67" s="1"/>
  <c r="C18" i="67" s="1"/>
  <c r="D7" i="67"/>
  <c r="D18" i="67" s="1"/>
  <c r="F73" i="66"/>
  <c r="E73" i="66"/>
  <c r="F66" i="66"/>
  <c r="E66" i="66"/>
  <c r="F61" i="66"/>
  <c r="F77" i="66" s="1"/>
  <c r="E61" i="66"/>
  <c r="E77" i="66" s="1"/>
  <c r="C58" i="66"/>
  <c r="B58" i="66"/>
  <c r="F55" i="66"/>
  <c r="E55" i="66"/>
  <c r="B45" i="66"/>
  <c r="B60" i="66" s="1"/>
  <c r="F41" i="66"/>
  <c r="E41" i="66"/>
  <c r="C40" i="66"/>
  <c r="B40" i="66"/>
  <c r="F37" i="66"/>
  <c r="E37" i="66"/>
  <c r="C37" i="66"/>
  <c r="B37" i="66"/>
  <c r="F30" i="66"/>
  <c r="E30" i="66"/>
  <c r="C30" i="66"/>
  <c r="B30" i="66"/>
  <c r="F26" i="66"/>
  <c r="E26" i="66"/>
  <c r="C24" i="66"/>
  <c r="C45" i="66" s="1"/>
  <c r="C60" i="66" s="1"/>
  <c r="B24" i="66"/>
  <c r="F22" i="66"/>
  <c r="E22" i="66"/>
  <c r="F18" i="66"/>
  <c r="E18" i="66"/>
  <c r="C16" i="66"/>
  <c r="B16" i="66"/>
  <c r="F8" i="66"/>
  <c r="F45" i="66" s="1"/>
  <c r="F57" i="66" s="1"/>
  <c r="F79" i="66" s="1"/>
  <c r="E8" i="66"/>
  <c r="E45" i="66" s="1"/>
  <c r="E57" i="66" s="1"/>
  <c r="C8" i="66"/>
  <c r="B8" i="66"/>
  <c r="B10" i="75" l="1"/>
  <c r="B84" i="75" s="1"/>
  <c r="D30" i="75"/>
  <c r="G30" i="75" s="1"/>
  <c r="C10" i="75"/>
  <c r="C84" i="75" s="1"/>
  <c r="D67" i="75"/>
  <c r="G67" i="75" s="1"/>
  <c r="D41" i="75"/>
  <c r="G41" i="75" s="1"/>
  <c r="D48" i="75"/>
  <c r="G48" i="75" s="1"/>
  <c r="D9" i="72"/>
  <c r="F28" i="72"/>
  <c r="F10" i="72"/>
  <c r="F9" i="72" s="1"/>
  <c r="F18" i="72"/>
  <c r="F38" i="72"/>
  <c r="F62" i="72"/>
  <c r="I62" i="72" s="1"/>
  <c r="F71" i="72"/>
  <c r="I71" i="72" s="1"/>
  <c r="F93" i="72"/>
  <c r="I93" i="72" s="1"/>
  <c r="F113" i="72"/>
  <c r="I113" i="72" s="1"/>
  <c r="F133" i="72"/>
  <c r="I133" i="72" s="1"/>
  <c r="D84" i="72"/>
  <c r="F48" i="72"/>
  <c r="F75" i="72"/>
  <c r="I75" i="72" s="1"/>
  <c r="G84" i="72"/>
  <c r="G159" i="72" s="1"/>
  <c r="F85" i="72"/>
  <c r="I85" i="72" s="1"/>
  <c r="I84" i="72" s="1"/>
  <c r="F137" i="72"/>
  <c r="I137" i="72" s="1"/>
  <c r="F146" i="72"/>
  <c r="I146" i="72" s="1"/>
  <c r="E8" i="73"/>
  <c r="E28" i="73" s="1"/>
  <c r="F28" i="73"/>
  <c r="C41" i="71"/>
  <c r="C71" i="71" s="1"/>
  <c r="G41" i="71"/>
  <c r="G71" i="71" s="1"/>
  <c r="D66" i="71"/>
  <c r="H46" i="71"/>
  <c r="H66" i="71" s="1"/>
  <c r="H71" i="71" s="1"/>
  <c r="H41" i="71"/>
  <c r="D41" i="71"/>
  <c r="D71" i="71" s="1"/>
  <c r="E37" i="71"/>
  <c r="F66" i="71"/>
  <c r="F71" i="71" s="1"/>
  <c r="E46" i="71"/>
  <c r="E66" i="71" s="1"/>
  <c r="H76" i="71"/>
  <c r="D47" i="69"/>
  <c r="D11" i="69" s="1"/>
  <c r="D8" i="69" s="1"/>
  <c r="D21" i="69" s="1"/>
  <c r="D23" i="69" s="1"/>
  <c r="D25" i="69" s="1"/>
  <c r="D34" i="69" s="1"/>
  <c r="C73" i="69"/>
  <c r="B63" i="69"/>
  <c r="B65" i="69" s="1"/>
  <c r="C81" i="69"/>
  <c r="C83" i="69" s="1"/>
  <c r="D81" i="69"/>
  <c r="D83" i="69" s="1"/>
  <c r="B21" i="69"/>
  <c r="B23" i="69" s="1"/>
  <c r="B25" i="69" s="1"/>
  <c r="B34" i="69" s="1"/>
  <c r="F20" i="68"/>
  <c r="J20" i="68"/>
  <c r="C20" i="68"/>
  <c r="G20" i="68"/>
  <c r="K20" i="68"/>
  <c r="L14" i="68"/>
  <c r="L20" i="68" s="1"/>
  <c r="G20" i="67"/>
  <c r="G25" i="67"/>
  <c r="I48" i="76"/>
  <c r="G48" i="76"/>
  <c r="H48" i="76"/>
  <c r="F29" i="76"/>
  <c r="F48" i="76"/>
  <c r="G69" i="75"/>
  <c r="G80" i="75"/>
  <c r="D11" i="75"/>
  <c r="D47" i="75"/>
  <c r="G47" i="75" s="1"/>
  <c r="D58" i="75"/>
  <c r="G58" i="75" s="1"/>
  <c r="D21" i="75"/>
  <c r="G21" i="75" s="1"/>
  <c r="H8" i="73"/>
  <c r="H18" i="73"/>
  <c r="F84" i="72"/>
  <c r="I12" i="72"/>
  <c r="I10" i="72" s="1"/>
  <c r="I20" i="72"/>
  <c r="I18" i="72" s="1"/>
  <c r="I30" i="72"/>
  <c r="I28" i="72" s="1"/>
  <c r="I40" i="72"/>
  <c r="I38" i="72" s="1"/>
  <c r="I50" i="72"/>
  <c r="I48" i="72" s="1"/>
  <c r="I60" i="72"/>
  <c r="I64" i="72"/>
  <c r="I87" i="72"/>
  <c r="I95" i="72"/>
  <c r="I105" i="72"/>
  <c r="I115" i="72"/>
  <c r="I125" i="72"/>
  <c r="I135" i="72"/>
  <c r="I139" i="72"/>
  <c r="E41" i="71"/>
  <c r="E71" i="71" s="1"/>
  <c r="E79" i="66"/>
  <c r="I9" i="72" l="1"/>
  <c r="I159" i="72" s="1"/>
  <c r="D159" i="72"/>
  <c r="D10" i="75"/>
  <c r="D84" i="75" s="1"/>
  <c r="G11" i="75"/>
  <c r="G10" i="75" s="1"/>
  <c r="G84" i="75" s="1"/>
  <c r="H28" i="73"/>
  <c r="F159" i="72"/>
  <c r="E148" i="3" l="1"/>
  <c r="E120" i="3"/>
  <c r="E139" i="3"/>
  <c r="E115" i="3"/>
  <c r="E114" i="3"/>
  <c r="E113" i="3"/>
  <c r="E112" i="3"/>
  <c r="E111" i="3"/>
  <c r="E110" i="3"/>
  <c r="E221" i="3"/>
  <c r="E220" i="3"/>
  <c r="E219" i="3"/>
  <c r="E218" i="3"/>
  <c r="E3" i="3"/>
  <c r="E2" i="3"/>
  <c r="E106" i="3"/>
  <c r="E107" i="3"/>
  <c r="E55" i="3"/>
  <c r="E54" i="3"/>
  <c r="E101" i="3"/>
  <c r="E102" i="3"/>
  <c r="E103" i="3"/>
  <c r="E104" i="3"/>
  <c r="E49" i="3"/>
  <c r="E50" i="3"/>
  <c r="E51" i="3"/>
  <c r="E52" i="3"/>
  <c r="E96" i="3"/>
  <c r="E97" i="3"/>
  <c r="E98" i="3"/>
  <c r="E45" i="3"/>
  <c r="E46" i="3"/>
  <c r="E44" i="3"/>
  <c r="E87" i="3"/>
  <c r="E88" i="3"/>
  <c r="E89" i="3"/>
  <c r="E90" i="3"/>
  <c r="E91" i="3"/>
  <c r="E92" i="3"/>
  <c r="E36" i="3"/>
  <c r="E37" i="3"/>
  <c r="E38" i="3"/>
  <c r="E39" i="3"/>
  <c r="E40" i="3"/>
  <c r="E35" i="3"/>
  <c r="E78" i="3"/>
  <c r="E79" i="3"/>
  <c r="E80" i="3"/>
  <c r="E81" i="3"/>
  <c r="E82" i="3"/>
  <c r="E83" i="3"/>
  <c r="E84" i="3"/>
  <c r="E85" i="3"/>
  <c r="E27" i="3"/>
  <c r="E28" i="3"/>
  <c r="E29" i="3"/>
  <c r="E30" i="3"/>
  <c r="E31" i="3"/>
  <c r="E32" i="3"/>
  <c r="E33" i="3"/>
  <c r="E26" i="3"/>
  <c r="E67" i="3"/>
  <c r="E68" i="3"/>
  <c r="E69" i="3"/>
  <c r="E70" i="3"/>
  <c r="E71" i="3"/>
  <c r="E72" i="3"/>
  <c r="E73" i="3"/>
  <c r="E74" i="3"/>
  <c r="E75" i="3"/>
  <c r="E16" i="3"/>
  <c r="E17" i="3"/>
  <c r="E18" i="3"/>
  <c r="E19" i="3"/>
  <c r="E20" i="3"/>
  <c r="E21" i="3"/>
  <c r="E22" i="3"/>
  <c r="E23" i="3"/>
  <c r="E15" i="3"/>
  <c r="E8" i="3"/>
  <c r="E60" i="3"/>
  <c r="E9" i="3"/>
  <c r="E61" i="3"/>
  <c r="E10" i="3"/>
  <c r="E62" i="3"/>
  <c r="E11" i="3"/>
  <c r="E63" i="3"/>
  <c r="E12" i="3"/>
  <c r="E64" i="3"/>
  <c r="E13" i="3"/>
  <c r="E65" i="3"/>
  <c r="E59" i="3"/>
  <c r="E7" i="3"/>
  <c r="E162" i="3"/>
  <c r="E199" i="3"/>
  <c r="E150" i="3"/>
  <c r="E151" i="3"/>
  <c r="E202" i="3"/>
  <c r="E153" i="3"/>
  <c r="E190" i="3"/>
  <c r="E142" i="3"/>
  <c r="E193" i="3"/>
  <c r="E194" i="3"/>
  <c r="E145" i="3"/>
  <c r="E196" i="3"/>
  <c r="E179" i="3"/>
  <c r="E131" i="3"/>
  <c r="E182" i="3"/>
  <c r="E134" i="3"/>
  <c r="E135" i="3"/>
  <c r="E186" i="3"/>
  <c r="E178" i="3"/>
  <c r="E171" i="3"/>
  <c r="E122" i="3"/>
  <c r="E123" i="3"/>
  <c r="E124" i="3"/>
  <c r="E125" i="3"/>
  <c r="E176" i="3"/>
  <c r="E105" i="3"/>
  <c r="E53" i="3"/>
  <c r="E95" i="3"/>
  <c r="E43" i="3"/>
  <c r="E24" i="3"/>
  <c r="E93" i="3"/>
  <c r="E86" i="3"/>
  <c r="E34" i="3"/>
  <c r="E66" i="3"/>
  <c r="E14" i="3"/>
  <c r="E208" i="3" l="1"/>
  <c r="E207" i="3"/>
  <c r="E156" i="3"/>
  <c r="E217" i="3"/>
  <c r="E166" i="3"/>
  <c r="E164" i="3"/>
  <c r="E213" i="3"/>
  <c r="E163" i="3"/>
  <c r="E206" i="3"/>
  <c r="E175" i="3"/>
  <c r="E201" i="3"/>
  <c r="E192" i="3"/>
  <c r="E143" i="3"/>
  <c r="E189" i="3"/>
  <c r="E167" i="3"/>
  <c r="E184" i="3"/>
  <c r="E130" i="3"/>
  <c r="E172" i="3"/>
  <c r="E133" i="3"/>
  <c r="E203" i="3"/>
  <c r="E195" i="3"/>
  <c r="E121" i="3"/>
  <c r="E126" i="3"/>
  <c r="E146" i="3"/>
  <c r="E173" i="3"/>
  <c r="E157" i="3"/>
  <c r="E132" i="3"/>
  <c r="E140" i="3"/>
  <c r="E185" i="3"/>
  <c r="E144" i="3"/>
  <c r="E136" i="3"/>
  <c r="E198" i="3"/>
  <c r="E129" i="3"/>
  <c r="E149" i="3"/>
  <c r="E155" i="3"/>
  <c r="E165" i="3"/>
  <c r="E128" i="3"/>
  <c r="E141" i="3"/>
  <c r="E152" i="3"/>
  <c r="E138" i="3"/>
  <c r="E158" i="3"/>
  <c r="E77" i="3"/>
  <c r="E170" i="3"/>
  <c r="E25" i="3"/>
  <c r="E127" i="3"/>
  <c r="E76" i="3"/>
  <c r="E41" i="3"/>
  <c r="E147" i="3"/>
  <c r="E200" i="3"/>
  <c r="E119" i="3"/>
  <c r="E212" i="3" l="1"/>
  <c r="E214" i="3"/>
  <c r="E205" i="3"/>
  <c r="E94" i="3"/>
  <c r="E188" i="3"/>
  <c r="E191" i="3"/>
  <c r="E180" i="3"/>
  <c r="E183" i="3"/>
  <c r="E215" i="3"/>
  <c r="E216" i="3"/>
  <c r="E42" i="3"/>
  <c r="E118" i="3"/>
  <c r="E177" i="3"/>
  <c r="E181" i="3"/>
  <c r="E137" i="3"/>
  <c r="E174" i="3"/>
  <c r="E187" i="3" l="1"/>
  <c r="E197" i="3"/>
  <c r="E169" i="3"/>
  <c r="E168" i="3"/>
  <c r="E100" i="3" l="1"/>
  <c r="E99" i="3"/>
  <c r="E161" i="3"/>
  <c r="E108" i="3" l="1"/>
  <c r="E211" i="3" l="1"/>
  <c r="E109" i="3" l="1"/>
  <c r="E48" i="3"/>
  <c r="E160" i="3" l="1"/>
  <c r="E47" i="3"/>
  <c r="E159" i="3" l="1"/>
  <c r="E154" i="3"/>
  <c r="E56" i="3"/>
  <c r="E210" i="3"/>
  <c r="E57" i="3" l="1"/>
  <c r="E209" i="3"/>
  <c r="E204" i="3"/>
</calcChain>
</file>

<file path=xl/sharedStrings.xml><?xml version="1.0" encoding="utf-8"?>
<sst xmlns="http://schemas.openxmlformats.org/spreadsheetml/2006/main" count="1170" uniqueCount="642">
  <si>
    <t>(Pesos)</t>
  </si>
  <si>
    <t>Sector:</t>
  </si>
  <si>
    <t>Fecha:</t>
  </si>
  <si>
    <t>Ente Público:</t>
  </si>
  <si>
    <t>Año</t>
  </si>
  <si>
    <t xml:space="preserve"> ACTIVO </t>
  </si>
  <si>
    <t>PASIVO</t>
  </si>
  <si>
    <t>Activo Circulante</t>
  </si>
  <si>
    <t>Pasivo Circulante</t>
  </si>
  <si>
    <t>Efectivo y Equivalentes</t>
  </si>
  <si>
    <t>Cuentas por Pagar a Corto Plazo</t>
  </si>
  <si>
    <t>Derechos a Recibir Efectivo o Equivalentes</t>
  </si>
  <si>
    <t>Documentos por Pagar a Corto Plazo</t>
  </si>
  <si>
    <t>Derechos a Recibir Bienes o Servicios</t>
  </si>
  <si>
    <t>Porción a Corto Plazo de la Deuda Pública a Largo Plazo</t>
  </si>
  <si>
    <t xml:space="preserve">Inventarios </t>
  </si>
  <si>
    <t>Títulos y Valores a Corto Plazo</t>
  </si>
  <si>
    <t>Almacenes</t>
  </si>
  <si>
    <t>Pasivos Diferidos a Corto Plazo</t>
  </si>
  <si>
    <t>Estimación por Pérdida o Deterioro de Activos Circulantes</t>
  </si>
  <si>
    <t>Fondos y Bienes de Terceros en Garantía y/o Administración a Corto Plazo</t>
  </si>
  <si>
    <t>Otros Activos  Circulantes</t>
  </si>
  <si>
    <t>Provisiones a Corto Plazo</t>
  </si>
  <si>
    <t>Otros Pasivos a Corto Plazo</t>
  </si>
  <si>
    <t>Total de  Activos  Circulantes</t>
  </si>
  <si>
    <t>Total de Pasivos Circulantes</t>
  </si>
  <si>
    <t>Activo No Circulante</t>
  </si>
  <si>
    <t>Pasivo No Circulante</t>
  </si>
  <si>
    <t>Inversiones Financieras a Largo Plazo</t>
  </si>
  <si>
    <t>Cuentas por Pagar a Largo Plazo</t>
  </si>
  <si>
    <t>Derechos a Recibir Efectivo o Equivalentes a Largo Plazo</t>
  </si>
  <si>
    <t>Documentos por Pagar a Largo Plazo</t>
  </si>
  <si>
    <t>Bienes Inmuebles, Infraestructura y Construcciones en Proceso</t>
  </si>
  <si>
    <t>Deuda Pública a Largo Plazo</t>
  </si>
  <si>
    <t>Bienes Muebles</t>
  </si>
  <si>
    <t>Pasivos Diferidos a Largo Plazo</t>
  </si>
  <si>
    <t>Activos Intangibles</t>
  </si>
  <si>
    <t>Fondos y Bienes de Terceros en Garantía y/o en Administración a Largo Plazo</t>
  </si>
  <si>
    <t>Depreciación, Deterioro y Amortización Acumulada de Bienes</t>
  </si>
  <si>
    <t>Provisiones a Largo Plazo</t>
  </si>
  <si>
    <t>Activos Diferidos</t>
  </si>
  <si>
    <t>Estimación por Pérdida o Deterioro de Activos no Circulantes</t>
  </si>
  <si>
    <t>Total de Pasivos No Circulantes</t>
  </si>
  <si>
    <t>Otros Activos no Circulantes</t>
  </si>
  <si>
    <t>TOTAL DEL  PASIVO</t>
  </si>
  <si>
    <t>Total de  Activos  No Circulantes</t>
  </si>
  <si>
    <t>HACIENDA PÚBLICA/ PATRIMONIO</t>
  </si>
  <si>
    <t>TOTAL DEL  ACTIVO</t>
  </si>
  <si>
    <t>Hacienda Pública/Patrimonio Contribuido</t>
  </si>
  <si>
    <t>Aportaciones</t>
  </si>
  <si>
    <t>Donaciones de Capital</t>
  </si>
  <si>
    <t>Actualización de la Hacienda Pública / Patrimonio</t>
  </si>
  <si>
    <t>Hacienda Pública/Patrimonio Generado</t>
  </si>
  <si>
    <t>Resultados del Ejercicio (Ahorro 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</si>
  <si>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</si>
  <si>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</si>
  <si>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</si>
  <si>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</si>
  <si>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Publica/Patrimonio</t>
  </si>
  <si>
    <t>Resultado por Posición Monetaria</t>
  </si>
  <si>
    <t>Resultado por Tenencia de Activos no Monetarios</t>
  </si>
  <si>
    <t>Total Hacienda Pública/ Patrimonio</t>
  </si>
  <si>
    <t>TOTAL DEL  PASIVO Y HACIENDA PÚBLICA / PATRIMONIO</t>
  </si>
  <si>
    <t>Nombre:</t>
  </si>
  <si>
    <t>Cargo:</t>
  </si>
  <si>
    <t>Origen</t>
  </si>
  <si>
    <t>Aplicación</t>
  </si>
  <si>
    <t>Activo</t>
  </si>
  <si>
    <t>Pasivo</t>
  </si>
  <si>
    <t>EF</t>
  </si>
  <si>
    <t>ECSF</t>
  </si>
  <si>
    <t>Edo. Financiero</t>
  </si>
  <si>
    <t>Autorizó</t>
  </si>
  <si>
    <t>Elaboró</t>
  </si>
  <si>
    <t>Devengado</t>
  </si>
  <si>
    <t>Concepto</t>
  </si>
  <si>
    <t>Servicios Personales</t>
  </si>
  <si>
    <t>Ingreso</t>
  </si>
  <si>
    <t>Modificado</t>
  </si>
  <si>
    <t>Recaudado</t>
  </si>
  <si>
    <t>Clasificación Administrativa</t>
  </si>
  <si>
    <t>Egresos</t>
  </si>
  <si>
    <t>Subejercicio</t>
  </si>
  <si>
    <t>Aprobado</t>
  </si>
  <si>
    <t>Ampliaciones/ (Reducciones)</t>
  </si>
  <si>
    <t>Pagado</t>
  </si>
  <si>
    <t>RECTORIA</t>
  </si>
  <si>
    <t>DIRECCION ACADEMICA</t>
  </si>
  <si>
    <t>Clasificación Funcional (Finalidad y Función)</t>
  </si>
  <si>
    <t>A</t>
  </si>
  <si>
    <t>B</t>
  </si>
  <si>
    <t>Universidad Tecnológica de Calvillo (a)</t>
  </si>
  <si>
    <t>Estado de Situación Financiera Detallado - LDF</t>
  </si>
  <si>
    <t>Al 31 de diciembre de 2019 y al 31 de Diciembre de 2020 (b)</t>
  </si>
  <si>
    <t>Concepto (c)</t>
  </si>
  <si>
    <t>2020 (d)</t>
  </si>
  <si>
    <t>31 de diciembre de 2019 (e)</t>
  </si>
  <si>
    <t>ACTIVO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</si>
  <si>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</si>
  <si>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</si>
  <si>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</si>
  <si>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</si>
  <si>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</si>
  <si>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</si>
  <si>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</si>
  <si>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</si>
  <si>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</si>
  <si>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</si>
  <si>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</si>
  <si>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</si>
  <si>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</si>
  <si>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</si>
  <si>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</si>
  <si>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</si>
  <si>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</si>
  <si>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</si>
  <si>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</si>
  <si>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</si>
  <si>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</si>
  <si>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</si>
  <si>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</si>
  <si>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</si>
  <si>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</si>
  <si>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</si>
  <si>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</si>
  <si>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</si>
  <si>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</si>
  <si>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</si>
  <si>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</si>
  <si>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</si>
  <si>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</si>
  <si>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</si>
  <si>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</si>
  <si>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</si>
  <si>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</si>
  <si>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</si>
  <si>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</si>
  <si>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</si>
  <si>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</si>
  <si>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</si>
  <si>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</si>
  <si>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</si>
  <si>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</si>
  <si>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</si>
  <si>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</si>
  <si>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</si>
  <si>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</si>
  <si>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</si>
  <si>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</si>
  <si>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</si>
  <si>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</si>
  <si>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</si>
  <si>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</si>
  <si>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</si>
  <si>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</si>
  <si>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</si>
  <si>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</si>
  <si>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</si>
  <si>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</si>
  <si>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</si>
  <si>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</si>
  <si>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</si>
  <si>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</si>
  <si>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</si>
  <si>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</si>
  <si>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</si>
  <si>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</si>
  <si>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</si>
  <si>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</si>
  <si>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</si>
  <si>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</si>
  <si>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</si>
  <si>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</si>
  <si>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</si>
  <si>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</si>
  <si>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</si>
  <si>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</si>
  <si>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</si>
  <si>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</si>
  <si>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</si>
  <si>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</si>
  <si>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</si>
  <si>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</si>
  <si>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</si>
  <si>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</si>
  <si>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</si>
  <si>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</si>
  <si>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</si>
  <si>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</si>
  <si>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</si>
  <si>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</si>
  <si>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</si>
  <si>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</si>
  <si>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</si>
  <si>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</si>
  <si>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</si>
  <si>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</si>
  <si>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</si>
  <si>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</si>
  <si>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</si>
  <si>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</si>
  <si>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</si>
  <si>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</si>
  <si>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</si>
  <si>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</si>
  <si>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</si>
  <si>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</si>
  <si>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</si>
  <si>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</si>
  <si>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</si>
  <si>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Del 1 de Enero al 31 de Diciembre de 2020 (b)</t>
  </si>
  <si>
    <t>Denominación de la Deuda Pública y Otros Pasivos</t>
  </si>
  <si>
    <t>Saldo al 31 de diciembre de 2019 (d)</t>
  </si>
  <si>
    <t>Disposiciones del Periodo</t>
  </si>
  <si>
    <t>Amortizaciones del Periodo</t>
  </si>
  <si>
    <t>Revaluaciones, Reclasificaciones y Otros Ajustes</t>
  </si>
  <si>
    <t>Saldo Final del Periodo (h)</t>
  </si>
  <si>
    <t>Pago de Intereses del Periodo</t>
  </si>
  <si>
    <t>Pago de Comisiones y demás costos asociados durante el Periodo</t>
  </si>
  <si>
    <t>(c)</t>
  </si>
  <si>
    <t>(d)</t>
  </si>
  <si>
    <t>(e)</t>
  </si>
  <si>
    <t>(f)</t>
  </si>
  <si>
    <t>(g)</t>
  </si>
  <si>
    <t>h=d+e-f+g</t>
  </si>
  <si>
    <t>(i)</t>
  </si>
  <si>
    <t>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</si>
  <si>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</si>
  <si>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</si>
  <si>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</si>
  <si>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</si>
  <si>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</si>
  <si>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</si>
  <si>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</si>
  <si>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</si>
  <si>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</si>
  <si>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</si>
  <si>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</si>
  <si>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4. Deuda Contingente 1 (informativo)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</si>
  <si>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</si>
  <si>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</si>
  <si>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</si>
  <si>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</si>
  <si>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</si>
  <si>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</si>
  <si>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</si>
  <si>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1. Se refiere a cualquier Financiamiento sin fuente o garantía de pago definida, que sea asumida de manera solidaria o subsidiaria por las Entidades Federativas con sus Municipios, organismos descentralizados y empresas de participación estatal mayoritaria y fideicomisos, locales o municipales, y por los Municipios con sus respectivos organismos descentralizados y empresas de participación municipal mayoritaria.</t>
  </si>
  <si>
    <t>2. Se refiere al valor del Bono Cupón Cero que respalda el pago de los créditos asociados al mismo (Activo).</t>
  </si>
  <si>
    <t>Obligaciones a Corto Plazo (k)</t>
  </si>
  <si>
    <t>Monto Contratado (l)</t>
  </si>
  <si>
    <t>Plazo Pactado                (m)</t>
  </si>
  <si>
    <t>Tasa de Interés</t>
  </si>
  <si>
    <t>Comisiones y Costos Relacionados (o)</t>
  </si>
  <si>
    <t>Tasa Efectiva</t>
  </si>
  <si>
    <t>(n)</t>
  </si>
  <si>
    <t>(p)</t>
  </si>
  <si>
    <t>6. Obligaciones a Corto Plazo (Informativo)</t>
  </si>
  <si>
    <t>A. Crédito 1</t>
  </si>
  <si>
    <t>B. Crédito 2</t>
  </si>
  <si>
    <t>C. Crédito XX</t>
  </si>
  <si>
    <t>Informe Analítico de Obligaciones Diferentes de Financiamientos – LDF</t>
  </si>
  <si>
    <t>Denominación de las Obligaciones Diferentes de Financiamiento</t>
  </si>
  <si>
    <t>Fecha del Contrato</t>
  </si>
  <si>
    <t>Fecha de inicio de operación del proyecto</t>
  </si>
  <si>
    <t>Fecha de vencimiento</t>
  </si>
  <si>
    <t>Monto de la inversión pactado</t>
  </si>
  <si>
    <t>Plazo pactado</t>
  </si>
  <si>
    <t>Monto promedio mensual del pago de la contraprestación</t>
  </si>
  <si>
    <t>Monto promedio mensual del pago de la contraprestación correspondiente al pago de inversión</t>
  </si>
  <si>
    <t>Monto pagado de la inversión al XX de XXXX de 20XN</t>
  </si>
  <si>
    <t>Monto pagado de la inversión actualizado al XX de XXXX de 20XN</t>
  </si>
  <si>
    <t>Saldo pendiente por pagar de la inversión al XX de XXXX de 20XN</t>
  </si>
  <si>
    <t>(h)</t>
  </si>
  <si>
    <t>(k)</t>
  </si>
  <si>
    <t>(l)</t>
  </si>
  <si>
    <t>(m = g – l)</t>
  </si>
  <si>
    <t>A. Asociaciones Público Privadas (APP’s) (A=a+b+c+d)</t>
  </si>
  <si>
    <t>a) APP 1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</si>
  <si>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</si>
  <si>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</si>
  <si>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</si>
  <si>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</si>
  <si>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</si>
  <si>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</si>
  <si>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</si>
  <si>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</si>
  <si>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</si>
  <si>
    <t>Balance Presupuestario - LDF</t>
  </si>
  <si>
    <t>Estimado/</t>
  </si>
  <si>
    <t>Recaudado/</t>
  </si>
  <si>
    <t>Aprobado (d)</t>
  </si>
  <si>
    <t xml:space="preserve">Pagado </t>
  </si>
  <si>
    <t>A. Ingresos Totales (A = A1+A2+A3)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</si>
  <si>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</si>
  <si>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</si>
  <si>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</si>
  <si>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9"/>
        <color indexed="8"/>
        <rFont val="Arial"/>
        <family val="2"/>
      </rPr>
      <t>1</t>
    </r>
    <r>
      <rPr>
        <b/>
        <sz val="9"/>
        <color indexed="8"/>
        <rFont val="Arial"/>
        <family val="2"/>
      </rPr>
      <t xml:space="preserve"> (B = B1+B2)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</si>
  <si>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</si>
  <si>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</si>
  <si>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</si>
  <si>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</si>
  <si>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</si>
  <si>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>I. Balance Presupuestario (I = A – B + C)</t>
  </si>
  <si>
    <t>II. Balance Presupuestario sin Financiamiento Neto (II = I - A3)</t>
  </si>
  <si>
    <t>III. Balance Presupuestario sin Financiamiento Neto y sin Remanentes del Ejercicio Anterior (III= II - C)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</si>
  <si>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</si>
  <si>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</si>
  <si>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</si>
  <si>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- E)</t>
  </si>
  <si>
    <t>Estimado/ 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</si>
  <si>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</si>
  <si>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</si>
  <si>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</si>
  <si>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</si>
  <si>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</si>
  <si>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</si>
  <si>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</si>
  <si>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</si>
  <si>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</si>
  <si>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</si>
  <si>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</si>
  <si>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</si>
  <si>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</si>
  <si>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(VII = A2 + A3.2 – B2 + C2)</t>
  </si>
  <si>
    <t>VIII. Balance Presupuestario de Recursos Etiquetados sin Financiamiento Neto (VIII = VII – A3.2)</t>
  </si>
  <si>
    <t>Estado Analítico de Ingresos Detallado - LDF</t>
  </si>
  <si>
    <t>Diferencia (e)</t>
  </si>
  <si>
    <t>Estimado (d)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</si>
  <si>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</si>
  <si>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</si>
  <si>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</si>
  <si>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</si>
  <si>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</si>
  <si>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</si>
  <si>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</si>
  <si>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Prestación Servicios</t>
  </si>
  <si>
    <t>H. Participaciones   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</si>
  <si>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</si>
  <si>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</si>
  <si>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</si>
  <si>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</si>
  <si>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</si>
  <si>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</si>
  <si>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</si>
  <si>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</si>
  <si>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</si>
  <si>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</si>
  <si>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</si>
  <si>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</si>
  <si>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</si>
  <si>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</si>
  <si>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</si>
  <si>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</si>
  <si>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</si>
  <si>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 y Asignaciones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</si>
  <si>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</si>
  <si>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</si>
  <si>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</si>
  <si>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</si>
  <si>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</si>
  <si>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  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</si>
  <si>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</si>
  <si>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</si>
  <si>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</si>
  <si>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</si>
  <si>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</si>
  <si>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</si>
  <si>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</si>
  <si>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</si>
  <si>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</si>
  <si>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</si>
  <si>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</si>
  <si>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</si>
  <si>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</si>
  <si>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</si>
  <si>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</si>
  <si>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</si>
  <si>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</si>
  <si>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</si>
  <si>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</si>
  <si>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 Transferencias, Asignaciones, Subsidios y Subvenciones,
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</si>
  <si>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</si>
  <si>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</si>
  <si>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</si>
  <si>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</si>
  <si>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</si>
  <si>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</si>
  <si>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</si>
  <si>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</si>
  <si>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</si>
  <si>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Estado Analítico del Ejercicio del Presupuesto de Egresos Detallado - LDF</t>
  </si>
  <si>
    <t xml:space="preserve">Clasificación por Objeto del Gasto (Capítulo y Concepto) </t>
  </si>
  <si>
    <t>Subejercicio (e)</t>
  </si>
  <si>
    <t xml:space="preserve">Ampliaciones/ (Reducciones) </t>
  </si>
  <si>
    <t xml:space="preserve">Modificado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</si>
  <si>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</si>
  <si>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</si>
  <si>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</si>
  <si>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</si>
  <si>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</si>
  <si>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</si>
  <si>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</si>
  <si>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</si>
  <si>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</si>
  <si>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</si>
  <si>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</si>
  <si>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</si>
  <si>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</si>
  <si>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</si>
  <si>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</si>
  <si>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</si>
  <si>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</si>
  <si>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</si>
  <si>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</si>
  <si>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</si>
  <si>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</si>
  <si>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</si>
  <si>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</si>
  <si>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</si>
  <si>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</si>
  <si>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</si>
  <si>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</si>
  <si>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</si>
  <si>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</si>
  <si>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</si>
  <si>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</si>
  <si>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</si>
  <si>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</si>
  <si>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</si>
  <si>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</si>
  <si>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</si>
  <si>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</si>
  <si>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</si>
  <si>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</si>
  <si>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</si>
  <si>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</si>
  <si>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</si>
  <si>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</si>
  <si>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</si>
  <si>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</si>
  <si>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</si>
  <si>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</si>
  <si>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</si>
  <si>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</si>
  <si>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</si>
  <si>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</si>
  <si>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</si>
  <si>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</si>
  <si>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</si>
  <si>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</si>
  <si>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</si>
  <si>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</si>
  <si>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</si>
  <si>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</si>
  <si>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</si>
  <si>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</si>
  <si>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</si>
  <si>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</si>
  <si>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</si>
  <si>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</si>
  <si>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</si>
  <si>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</si>
  <si>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</si>
  <si>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</si>
  <si>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</si>
  <si>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</si>
  <si>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</si>
  <si>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</si>
  <si>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</si>
  <si>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</si>
  <si>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</si>
  <si>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I. Gasto No Etiquetado  (I=A+B+C+D+E+F+G+H)</t>
  </si>
  <si>
    <t>VINCULACION</t>
  </si>
  <si>
    <t>PLANEACION</t>
  </si>
  <si>
    <t>SERVICIOS ESCOLARES</t>
  </si>
  <si>
    <t>JURIDICO</t>
  </si>
  <si>
    <t>ADMINISTRACION Y FINANZAS</t>
  </si>
  <si>
    <t>SERVICIOS GENERALES</t>
  </si>
  <si>
    <t>SOPORTE TECNICO</t>
  </si>
  <si>
    <t>II. Gasto Etiquetado     (II=A+B+C+D+E+F+G+H)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</si>
  <si>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</si>
  <si>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</si>
  <si>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</si>
  <si>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</si>
  <si>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</si>
  <si>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</si>
  <si>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</si>
  <si>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</si>
  <si>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</si>
  <si>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</si>
  <si>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</si>
  <si>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</si>
  <si>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</si>
  <si>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</si>
  <si>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</si>
  <si>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</si>
  <si>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</si>
  <si>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</si>
  <si>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</si>
  <si>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</si>
  <si>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</si>
  <si>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</si>
  <si>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</si>
  <si>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</si>
  <si>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</si>
  <si>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</si>
  <si>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</si>
  <si>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</si>
  <si>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 (D=d1+d2+d3+d4)</t>
  </si>
  <si>
    <t>d1) Transacciones de la Deuda Publica / 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</si>
  <si>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</si>
  <si>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</si>
  <si>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</si>
  <si>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II. Gasto Etiquetado (II=A+B+C+D)</t>
  </si>
  <si>
    <t>UNIVERSIDAD TECNOLÓGICA DE CALVILLO</t>
  </si>
  <si>
    <t xml:space="preserve"> Clasificación de Servicios Personales por Categoría</t>
  </si>
  <si>
    <t>Ampliaciones / Reducciones</t>
  </si>
  <si>
    <t>I</t>
  </si>
  <si>
    <t xml:space="preserve">Gasto No Etiquetado </t>
  </si>
  <si>
    <t>PERSONAL ADMINISTRATIVO Y DE SERVICIO PÚBLICO</t>
  </si>
  <si>
    <t>MAGISTERIO</t>
  </si>
  <si>
    <t>C</t>
  </si>
  <si>
    <t>SERVICIOS DE SALUD</t>
  </si>
  <si>
    <t>C1)personal administrativo</t>
  </si>
  <si>
    <t>C2) personal médico, paramédicos y afin</t>
  </si>
  <si>
    <t>D</t>
  </si>
  <si>
    <t>SEGURIDAD PÚBLICA</t>
  </si>
  <si>
    <t>E</t>
  </si>
  <si>
    <t>GASTOS ASOCIADOS A LA IMPLEMENTACIÓN DE NUEVAS LEYES O REFORMAS A LAS MISMAS</t>
  </si>
  <si>
    <t>e1) nombre del programa o ley 1</t>
  </si>
  <si>
    <t>e2) nombre del programa o ley 2</t>
  </si>
  <si>
    <t>F</t>
  </si>
  <si>
    <t>SENTENCIAS LABORALES DEFINITIVAS</t>
  </si>
  <si>
    <t>II</t>
  </si>
  <si>
    <t xml:space="preserve">Gasto Etiquetado </t>
  </si>
  <si>
    <t>C1) personal administrativo</t>
  </si>
  <si>
    <t>C2) personal médico, paramédico y afin</t>
  </si>
  <si>
    <t>III</t>
  </si>
  <si>
    <t>Total del Gasto en Servicios Personales</t>
  </si>
  <si>
    <t>Guía de Cumplimiento de la Ley de Disciplina Financiera de las Entidades Federativas y Municipios</t>
  </si>
  <si>
    <t>Del 1 de enero al 31 de diciembre de 2020 (b)</t>
  </si>
  <si>
    <t>Indicadores de Observancia (c)</t>
  </si>
  <si>
    <t>Implementación</t>
  </si>
  <si>
    <t>Resultado</t>
  </si>
  <si>
    <t>Fundamento (h)</t>
  </si>
  <si>
    <t>Comentarios (i)</t>
  </si>
  <si>
    <t>SI</t>
  </si>
  <si>
    <t>NO</t>
  </si>
  <si>
    <t>Mecanismo de Verificación (d)</t>
  </si>
  <si>
    <t xml:space="preserve">Fecha estimada de cumplimiento (e) </t>
  </si>
  <si>
    <t>Monto o valor (f)</t>
  </si>
  <si>
    <t>Unidad (pesos/porcentaje) (g)</t>
  </si>
  <si>
    <t>INDICADORES PRESUPUESTARIOS</t>
  </si>
  <si>
    <t>A. INDICADORES CUANTITATIVOS</t>
  </si>
  <si>
    <t>Balance Presupuestario Sostenible (j)</t>
  </si>
  <si>
    <t>a.</t>
  </si>
  <si>
    <t>Propuesto</t>
  </si>
  <si>
    <t>x</t>
  </si>
  <si>
    <t>Iniciativa de Ley de Ingresos y Proyecto de Presupuesto de Egresos</t>
  </si>
  <si>
    <t>pesos</t>
  </si>
  <si>
    <t>Art. 6 y 19 de la LDF</t>
  </si>
  <si>
    <t>b.</t>
  </si>
  <si>
    <t>Ley de Ingresos y Presupuesto de Egresos</t>
  </si>
  <si>
    <t>c.</t>
  </si>
  <si>
    <t>Ejercido</t>
  </si>
  <si>
    <t>Cuenta Pública / Formato 4 LDF</t>
  </si>
  <si>
    <t>Balance Presupuestario de Recursos Disponibles Sostenible (k)</t>
  </si>
  <si>
    <t>Financiamiento Neto dentro del Techo de Financiamiento Neto (l)</t>
  </si>
  <si>
    <t xml:space="preserve">Iniciativa de Ley de Ingresos </t>
  </si>
  <si>
    <t>Art. 6, 19 y 46 de la LDF</t>
  </si>
  <si>
    <t xml:space="preserve">Ley de Ingresos </t>
  </si>
  <si>
    <t>Recursos destinados a la atención de desastres naturales</t>
  </si>
  <si>
    <t>Asignación al fideicomiso para desastres naturales (m)</t>
  </si>
  <si>
    <t>a.1 Aprobado</t>
  </si>
  <si>
    <t>Reporte Trim. Formato 6 a)</t>
  </si>
  <si>
    <t>Art. 9 de la LDF</t>
  </si>
  <si>
    <t>a.2 Pagado</t>
  </si>
  <si>
    <t>Cuenta Pública / Formato 6 a)</t>
  </si>
  <si>
    <t>Aportación promedio realizada por la Entidad Federativa durante los 5 ejercicios previos, para infraestructura dañada por desastres naturales (n)</t>
  </si>
  <si>
    <t>Autorizaciones de recursos aprobados por el FONDEN</t>
  </si>
  <si>
    <t>Saldo del fideicomiso para desastres naturales (o)</t>
  </si>
  <si>
    <t>Cuenta Pública / Auxiliar de Cuentas</t>
  </si>
  <si>
    <t>d.</t>
  </si>
  <si>
    <t>Costo promedio de los últimos 5 ejercicios de la reconstrucción de infraestructura dañada por desastres naturales (p)</t>
  </si>
  <si>
    <t>Techo para servicios personales (q)</t>
  </si>
  <si>
    <t xml:space="preserve">a. </t>
  </si>
  <si>
    <t>Asignación en el Presupuesto de Egresos</t>
  </si>
  <si>
    <t>Reporte Trim. Formato 6 d)</t>
  </si>
  <si>
    <t>Art. 10 y 21 de la LDF</t>
  </si>
  <si>
    <t xml:space="preserve">b. </t>
  </si>
  <si>
    <t>Art. 13 fracc. V y 21 de la LDF</t>
  </si>
  <si>
    <t xml:space="preserve">Previsiones de gasto para compromisos de pago derivados de APPs (r) </t>
  </si>
  <si>
    <t>Presupuesto de Egresos</t>
  </si>
  <si>
    <t>Art. 11 y 21 de la LDF</t>
  </si>
  <si>
    <t>Techo de ADEFAS para el ejercicio fiscal (s)</t>
  </si>
  <si>
    <t>Proyecto de Presupuesto de Egresos</t>
  </si>
  <si>
    <t>Art. 12 y 20 de la LDF</t>
  </si>
  <si>
    <t>B. INDICADORES CUALITATIVOS</t>
  </si>
  <si>
    <t>Objetivos anuales, estrategias y metas para el ejercicio fiscal (t)</t>
  </si>
  <si>
    <t>Art. 5 y 18 de la LDF</t>
  </si>
  <si>
    <t>Proyecciones de ejercicios posteriores (u)</t>
  </si>
  <si>
    <t>Iniciativa de Ley de Ingresos y Proyecto de Presupuesto de Egresos / Formatos 7 a) y b)</t>
  </si>
  <si>
    <t>Descripción de riesgos relevantes y propuestas de acción para enfrentarlos (v)</t>
  </si>
  <si>
    <t>Resultados de ejercicios fiscales anteriores y el ejercicio fiscal en cuestión (w)</t>
  </si>
  <si>
    <t>Iniciativa de Ley de Ingresos y Proyecto de Presupuesto de Egresos / Formatos 7 c) y d)</t>
  </si>
  <si>
    <t>e.</t>
  </si>
  <si>
    <t>Estudio actuarial de las pensiones de sus trabajadores (x)</t>
  </si>
  <si>
    <t>Proyecto de Presupuesto de Egresos / Formato 8</t>
  </si>
  <si>
    <t>Balance Presupuestario de Recursos Disponibles, en caso de ser negativo</t>
  </si>
  <si>
    <t>Razones excepcionales que justifican el Balance Presupuestario de Recursos Disponibles negativo (y)</t>
  </si>
  <si>
    <t>Iniciativa de Ley de Ingresos o Proyecto de Presupuesto de Egresos</t>
  </si>
  <si>
    <t>NA</t>
  </si>
  <si>
    <t>Fuente de recursos para cubrir el Balance Presupuestario de Recursos Disponibles negativo (z)</t>
  </si>
  <si>
    <t>Número de ejercicios fiscales y acciones necesarias para cubrir el Balance Presupuestario de Recursos Disponibles negativo (aa)</t>
  </si>
  <si>
    <t>Informes Trimestrales sobre el avance de las acciones para recuperar el Balance Presupuestario de Recursos Disponibles (bb)</t>
  </si>
  <si>
    <t>Reporte Trim. y Cuenta Pública</t>
  </si>
  <si>
    <t>Remuneraciones de los servidores públicos (cc)</t>
  </si>
  <si>
    <t>Proyecto de Presupuesto</t>
  </si>
  <si>
    <t>Previsiones salariales y económicas para cubrir incrementos salariales, creación de plazas y otros (dd)</t>
  </si>
  <si>
    <t>INDICADORES DEL EJERCICIO PRESUPUESTARIO</t>
  </si>
  <si>
    <t>Ingresos Excedentes derivados de Ingresos de Libre Disposición</t>
  </si>
  <si>
    <t>Monto de Ingresos Excedentes derivados de ILD (ee)</t>
  </si>
  <si>
    <t xml:space="preserve">Cuenta Pública / Formato 5 </t>
  </si>
  <si>
    <t>Art. 14 y 21 de la LDF</t>
  </si>
  <si>
    <t>Monto de Ingresos Excedentes derivados de ILD destinados al fin del A.14, fracción I de la LDF (ff)</t>
  </si>
  <si>
    <t>Cuenta Pública</t>
  </si>
  <si>
    <t>Monto de Ingresos Excedentes derivados de ILD destinados al fin del A.14, fracción II, a) de la LDF (gg)</t>
  </si>
  <si>
    <t>Monto de Ingresos Excedentes derivados de ILD destinados al fin del A.14, fracción II, b) de la LDF (hh)</t>
  </si>
  <si>
    <t>Monto de Ingresos Excedentes derivados de ILD destinados al fin del artículo noveno transitorio de la LDF (ii)</t>
  </si>
  <si>
    <t>Art. Noveno Transitorio de la LDF</t>
  </si>
  <si>
    <t>Análisis Costo-Beneficio para programas o proyectos de inversión mayores a 10 millones de UDIS (jj)</t>
  </si>
  <si>
    <t>Página de internet de la Secretaría de Finanzas o Tesorería Municipal</t>
  </si>
  <si>
    <t>Art. 13 frac. III y 21 de la LDF</t>
  </si>
  <si>
    <t>Análisis de conveniencia y análisis de transferencia de riesgos de los proyectos APPs (kk)</t>
  </si>
  <si>
    <t>Identificación de población objetivo, destino y temporalidad de subsidios (ll)</t>
  </si>
  <si>
    <t>Art. 13 frac. VII y 21 de la LDF</t>
  </si>
  <si>
    <t>INDICADORES DE DEUDA PÚBLICA</t>
  </si>
  <si>
    <t>Obligaciones a Corto Plazo</t>
  </si>
  <si>
    <t>Límite de Obligaciones a Corto Plazo (mm)</t>
  </si>
  <si>
    <t>Art. 30 frac. I de la LDF</t>
  </si>
  <si>
    <t>Obligaciones a Corto Plazo (nn)</t>
  </si>
  <si>
    <t>Del 01 de enero al 31 de diciembre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</si>
</sst>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General_)"/>
    <numFmt numFmtId="165" formatCode="0_ ;\-0\ "/>
    <numFmt numFmtId="166" formatCode="#,##0_ ;[Red]\-#,##0\ "/>
    <numFmt numFmtId="167" formatCode="dddd&quot;, &quot;d&quot; de &quot;mmmm&quot; de &quot;yyyy"/>
    <numFmt numFmtId="168" formatCode="[$$-80A]#,##0;[$$-80A]\-#,##0"/>
  </numFmts>
  <fonts count="2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9"/>
      <color theme="1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i/>
      <sz val="9"/>
      <color theme="1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"/>
      <family val="2"/>
    </font>
    <font>
      <b/>
      <vertAlign val="superscript"/>
      <sz val="9"/>
      <color indexed="8"/>
      <name val="Arial"/>
      <family val="2"/>
    </font>
    <font>
      <sz val="10"/>
      <color theme="1"/>
      <name val="Arial Narrow"/>
      <family val="2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b/>
      <sz val="10"/>
      <color rgb="FF0070C0"/>
      <name val="Arial Narrow"/>
      <family val="2"/>
    </font>
    <font>
      <sz val="10"/>
      <color rgb="FF0070C0"/>
      <name val="Arial Narrow"/>
      <family val="2"/>
    </font>
    <font>
      <i/>
      <sz val="9"/>
      <color theme="1"/>
      <name val="Arial"/>
      <family val="2"/>
    </font>
    <font>
      <sz val="11"/>
      <color indexed="8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9D9D9"/>
        <bgColor indexed="64"/>
      </patternFill>
    </fill>
    <fill>
      <patternFill patternType="lightGray">
        <bgColor rgb="FFBFBFBF"/>
      </patternFill>
    </fill>
    <fill>
      <patternFill patternType="solid">
        <fgColor rgb="FFF2F2F2"/>
        <bgColor indexed="64"/>
      </patternFill>
    </fill>
    <fill>
      <patternFill patternType="solid">
        <fgColor rgb="FFA6A6A6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4" tint="-0.24994659260841701"/>
      </left>
      <right style="thin">
        <color indexed="64"/>
      </right>
      <top/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164" fontId="3" fillId="0" borderId="0"/>
    <xf numFmtId="43" fontId="7" fillId="0" borderId="0" applyFont="0" applyFill="0" applyBorder="0" applyAlignment="0" applyProtection="0"/>
    <xf numFmtId="0" fontId="3" fillId="0" borderId="0"/>
    <xf numFmtId="0" fontId="7" fillId="0" borderId="0"/>
    <xf numFmtId="43" fontId="11" fillId="0" borderId="0" applyFont="0" applyFill="0" applyBorder="0" applyAlignment="0" applyProtection="0"/>
    <xf numFmtId="0" fontId="13" fillId="0" borderId="0">
      <alignment vertical="top"/>
    </xf>
    <xf numFmtId="9" fontId="13" fillId="0" borderId="0" applyFont="0" applyFill="0" applyBorder="0" applyAlignment="0" applyProtection="0">
      <alignment vertical="top"/>
    </xf>
    <xf numFmtId="0" fontId="3" fillId="0" borderId="0"/>
    <xf numFmtId="0" fontId="27" fillId="0" borderId="0"/>
  </cellStyleXfs>
  <cellXfs count="392">
    <xf numFmtId="0" fontId="0" fillId="0" borderId="0" xfId="0"/>
    <xf numFmtId="165" fontId="2" fillId="2" borderId="0" xfId="2" applyNumberFormat="1" applyFont="1" applyFill="1" applyBorder="1" applyAlignment="1">
      <alignment horizontal="center"/>
    </xf>
    <xf numFmtId="0" fontId="8" fillId="3" borderId="0" xfId="0" applyFont="1" applyFill="1" applyBorder="1" applyAlignment="1">
      <alignment vertical="top"/>
    </xf>
    <xf numFmtId="3" fontId="1" fillId="3" borderId="0" xfId="2" applyNumberFormat="1" applyFont="1" applyFill="1" applyBorder="1" applyAlignment="1">
      <alignment vertical="top"/>
    </xf>
    <xf numFmtId="0" fontId="9" fillId="3" borderId="0" xfId="0" applyFont="1" applyFill="1" applyBorder="1" applyAlignment="1">
      <alignment vertical="top"/>
    </xf>
    <xf numFmtId="0" fontId="1" fillId="4" borderId="0" xfId="0" applyFont="1" applyFill="1" applyBorder="1" applyAlignment="1">
      <alignment horizontal="right"/>
    </xf>
    <xf numFmtId="0" fontId="5" fillId="2" borderId="0" xfId="3" applyFont="1" applyFill="1" applyBorder="1" applyAlignment="1">
      <alignment horizontal="center" vertical="center"/>
    </xf>
    <xf numFmtId="0" fontId="0" fillId="0" borderId="0" xfId="0" applyFill="1"/>
    <xf numFmtId="3" fontId="1" fillId="5" borderId="0" xfId="0" applyNumberFormat="1" applyFont="1" applyFill="1" applyBorder="1" applyAlignment="1" applyProtection="1">
      <alignment vertical="top"/>
      <protection locked="0"/>
    </xf>
    <xf numFmtId="3" fontId="4" fillId="5" borderId="11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horizontal="right" vertical="top"/>
    </xf>
    <xf numFmtId="3" fontId="1" fillId="6" borderId="0" xfId="2" applyNumberFormat="1" applyFont="1" applyFill="1" applyBorder="1" applyAlignment="1" applyProtection="1">
      <alignment horizontal="right" vertical="top" wrapText="1"/>
    </xf>
    <xf numFmtId="0" fontId="8" fillId="0" borderId="0" xfId="0" applyFont="1" applyAlignment="1">
      <alignment wrapText="1"/>
    </xf>
    <xf numFmtId="14" fontId="8" fillId="0" borderId="0" xfId="0" applyNumberFormat="1" applyFont="1" applyAlignment="1">
      <alignment wrapText="1"/>
    </xf>
    <xf numFmtId="0" fontId="10" fillId="0" borderId="0" xfId="0" applyFont="1" applyFill="1"/>
    <xf numFmtId="0" fontId="12" fillId="0" borderId="0" xfId="0" applyFont="1"/>
    <xf numFmtId="0" fontId="12" fillId="0" borderId="21" xfId="0" applyFont="1" applyBorder="1"/>
    <xf numFmtId="0" fontId="18" fillId="0" borderId="0" xfId="0" applyFont="1" applyAlignment="1">
      <alignment horizontal="center"/>
    </xf>
    <xf numFmtId="0" fontId="14" fillId="0" borderId="10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 wrapText="1" indent="2"/>
    </xf>
    <xf numFmtId="166" fontId="14" fillId="0" borderId="21" xfId="0" applyNumberFormat="1" applyFont="1" applyBorder="1" applyAlignment="1">
      <alignment horizontal="right" vertical="center" wrapText="1"/>
    </xf>
    <xf numFmtId="166" fontId="14" fillId="0" borderId="21" xfId="0" applyNumberFormat="1" applyFont="1" applyBorder="1" applyAlignment="1">
      <alignment horizontal="left" vertical="center" wrapText="1" indent="2"/>
    </xf>
    <xf numFmtId="166" fontId="12" fillId="0" borderId="21" xfId="0" applyNumberFormat="1" applyFont="1" applyBorder="1" applyAlignment="1">
      <alignment horizontal="right" vertical="center" wrapText="1"/>
    </xf>
    <xf numFmtId="0" fontId="12" fillId="0" borderId="9" xfId="0" applyFont="1" applyBorder="1" applyAlignment="1">
      <alignment horizontal="left" vertical="center" wrapText="1" indent="2"/>
    </xf>
    <xf numFmtId="166" fontId="12" fillId="0" borderId="21" xfId="0" applyNumberFormat="1" applyFont="1" applyBorder="1" applyAlignment="1">
      <alignment horizontal="left" vertical="center" wrapText="1" indent="2"/>
    </xf>
    <xf numFmtId="0" fontId="12" fillId="0" borderId="9" xfId="0" applyFont="1" applyBorder="1" applyAlignment="1">
      <alignment horizontal="left" vertical="center" wrapText="1" indent="4"/>
    </xf>
    <xf numFmtId="166" fontId="12" fillId="0" borderId="9" xfId="0" applyNumberFormat="1" applyFont="1" applyBorder="1" applyAlignment="1">
      <alignment horizontal="left" vertical="center" wrapText="1" indent="4"/>
    </xf>
    <xf numFmtId="166" fontId="12" fillId="0" borderId="9" xfId="0" applyNumberFormat="1" applyFont="1" applyBorder="1" applyAlignment="1">
      <alignment horizontal="left" vertical="center" indent="4"/>
    </xf>
    <xf numFmtId="166" fontId="17" fillId="0" borderId="21" xfId="0" applyNumberFormat="1" applyFont="1" applyBorder="1" applyAlignment="1">
      <alignment horizontal="left" vertical="center" wrapText="1" indent="2"/>
    </xf>
    <xf numFmtId="0" fontId="12" fillId="0" borderId="10" xfId="0" applyFont="1" applyBorder="1" applyAlignment="1">
      <alignment horizontal="left" vertical="center" wrapText="1" indent="2"/>
    </xf>
    <xf numFmtId="166" fontId="12" fillId="0" borderId="23" xfId="0" applyNumberFormat="1" applyFont="1" applyBorder="1" applyAlignment="1">
      <alignment horizontal="center" vertical="center" wrapText="1"/>
    </xf>
    <xf numFmtId="166" fontId="12" fillId="0" borderId="23" xfId="0" applyNumberFormat="1" applyFont="1" applyBorder="1" applyAlignment="1">
      <alignment horizontal="left" vertical="center" wrapText="1" indent="2"/>
    </xf>
    <xf numFmtId="166" fontId="12" fillId="0" borderId="23" xfId="0" applyNumberFormat="1" applyFont="1" applyBorder="1" applyAlignment="1">
      <alignment horizontal="right" vertical="center" wrapText="1"/>
    </xf>
    <xf numFmtId="0" fontId="19" fillId="0" borderId="0" xfId="0" applyFont="1"/>
    <xf numFmtId="0" fontId="14" fillId="0" borderId="28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/>
    </xf>
    <xf numFmtId="166" fontId="14" fillId="0" borderId="9" xfId="0" applyNumberFormat="1" applyFont="1" applyBorder="1" applyAlignment="1">
      <alignment horizontal="justify" vertical="center" wrapText="1"/>
    </xf>
    <xf numFmtId="166" fontId="12" fillId="0" borderId="9" xfId="0" applyNumberFormat="1" applyFont="1" applyBorder="1" applyAlignment="1">
      <alignment horizontal="left" vertical="center" wrapText="1" indent="2"/>
    </xf>
    <xf numFmtId="166" fontId="12" fillId="7" borderId="21" xfId="0" applyNumberFormat="1" applyFont="1" applyFill="1" applyBorder="1" applyAlignment="1">
      <alignment horizontal="right" vertical="center" wrapText="1"/>
    </xf>
    <xf numFmtId="166" fontId="12" fillId="0" borderId="9" xfId="0" applyNumberFormat="1" applyFont="1" applyBorder="1" applyAlignment="1">
      <alignment horizontal="justify" vertical="center" wrapText="1"/>
    </xf>
    <xf numFmtId="166" fontId="14" fillId="0" borderId="9" xfId="0" applyNumberFormat="1" applyFont="1" applyBorder="1" applyAlignment="1">
      <alignment horizontal="justify" vertical="center"/>
    </xf>
    <xf numFmtId="166" fontId="17" fillId="0" borderId="9" xfId="0" applyNumberFormat="1" applyFont="1" applyBorder="1" applyAlignment="1">
      <alignment horizontal="justify" vertical="center" wrapText="1"/>
    </xf>
    <xf numFmtId="166" fontId="17" fillId="0" borderId="21" xfId="0" applyNumberFormat="1" applyFont="1" applyBorder="1" applyAlignment="1">
      <alignment horizontal="right" vertical="center" wrapText="1"/>
    </xf>
    <xf numFmtId="166" fontId="17" fillId="0" borderId="10" xfId="0" applyNumberFormat="1" applyFont="1" applyBorder="1" applyAlignment="1">
      <alignment horizontal="justify" vertical="center" wrapText="1"/>
    </xf>
    <xf numFmtId="166" fontId="17" fillId="0" borderId="23" xfId="0" applyNumberFormat="1" applyFont="1" applyBorder="1" applyAlignment="1">
      <alignment horizontal="right" vertical="center" wrapText="1"/>
    </xf>
    <xf numFmtId="166" fontId="12" fillId="0" borderId="0" xfId="0" applyNumberFormat="1" applyFont="1" applyAlignment="1">
      <alignment vertical="center"/>
    </xf>
    <xf numFmtId="166" fontId="12" fillId="0" borderId="0" xfId="0" applyNumberFormat="1" applyFont="1"/>
    <xf numFmtId="166" fontId="17" fillId="0" borderId="0" xfId="0" applyNumberFormat="1" applyFont="1" applyAlignment="1">
      <alignment horizontal="right" vertical="center" wrapText="1"/>
    </xf>
    <xf numFmtId="166" fontId="14" fillId="7" borderId="19" xfId="0" applyNumberFormat="1" applyFont="1" applyFill="1" applyBorder="1" applyAlignment="1">
      <alignment horizontal="center" vertical="center" wrapText="1"/>
    </xf>
    <xf numFmtId="166" fontId="14" fillId="7" borderId="23" xfId="0" applyNumberFormat="1" applyFont="1" applyFill="1" applyBorder="1" applyAlignment="1">
      <alignment horizontal="center" vertical="center" wrapText="1"/>
    </xf>
    <xf numFmtId="166" fontId="14" fillId="0" borderId="9" xfId="0" applyNumberFormat="1" applyFont="1" applyBorder="1" applyAlignment="1">
      <alignment horizontal="left" vertical="center" wrapText="1"/>
    </xf>
    <xf numFmtId="166" fontId="12" fillId="0" borderId="10" xfId="0" applyNumberFormat="1" applyFont="1" applyBorder="1" applyAlignment="1">
      <alignment horizontal="justify" vertical="center" wrapText="1"/>
    </xf>
    <xf numFmtId="0" fontId="14" fillId="0" borderId="27" xfId="0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9" xfId="0" applyFont="1" applyBorder="1" applyAlignment="1">
      <alignment horizontal="justify" vertical="center" wrapText="1"/>
    </xf>
    <xf numFmtId="0" fontId="17" fillId="0" borderId="21" xfId="0" applyFont="1" applyBorder="1" applyAlignment="1">
      <alignment horizontal="justify" vertical="center" wrapText="1"/>
    </xf>
    <xf numFmtId="0" fontId="14" fillId="0" borderId="9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 indent="1"/>
    </xf>
    <xf numFmtId="0" fontId="12" fillId="0" borderId="9" xfId="0" applyFont="1" applyBorder="1" applyAlignment="1">
      <alignment horizontal="left" vertical="center" wrapText="1"/>
    </xf>
    <xf numFmtId="0" fontId="12" fillId="0" borderId="10" xfId="0" applyFont="1" applyBorder="1" applyAlignment="1">
      <alignment horizontal="justify" vertical="center" wrapText="1"/>
    </xf>
    <xf numFmtId="0" fontId="12" fillId="0" borderId="25" xfId="0" applyFont="1" applyBorder="1" applyAlignment="1">
      <alignment vertical="center"/>
    </xf>
    <xf numFmtId="0" fontId="14" fillId="0" borderId="21" xfId="0" applyFont="1" applyBorder="1" applyAlignment="1">
      <alignment horizontal="center" vertical="center" wrapText="1"/>
    </xf>
    <xf numFmtId="166" fontId="14" fillId="0" borderId="9" xfId="0" applyNumberFormat="1" applyFont="1" applyBorder="1" applyAlignment="1">
      <alignment vertical="center" wrapText="1"/>
    </xf>
    <xf numFmtId="166" fontId="14" fillId="0" borderId="21" xfId="0" applyNumberFormat="1" applyFont="1" applyBorder="1" applyAlignment="1">
      <alignment vertical="center" wrapText="1"/>
    </xf>
    <xf numFmtId="166" fontId="12" fillId="0" borderId="9" xfId="0" applyNumberFormat="1" applyFont="1" applyBorder="1" applyAlignment="1">
      <alignment horizontal="left" vertical="center" wrapText="1" indent="5"/>
    </xf>
    <xf numFmtId="166" fontId="12" fillId="0" borderId="21" xfId="0" applyNumberFormat="1" applyFont="1" applyBorder="1" applyAlignment="1">
      <alignment vertical="center" wrapText="1"/>
    </xf>
    <xf numFmtId="166" fontId="12" fillId="0" borderId="0" xfId="0" applyNumberFormat="1" applyFont="1" applyFill="1" applyBorder="1" applyAlignment="1">
      <alignment vertical="center" wrapText="1"/>
    </xf>
    <xf numFmtId="166" fontId="0" fillId="0" borderId="0" xfId="0" applyNumberFormat="1"/>
    <xf numFmtId="166" fontId="12" fillId="0" borderId="9" xfId="0" applyNumberFormat="1" applyFont="1" applyBorder="1" applyAlignment="1">
      <alignment vertical="center" wrapText="1"/>
    </xf>
    <xf numFmtId="166" fontId="12" fillId="7" borderId="21" xfId="0" applyNumberFormat="1" applyFont="1" applyFill="1" applyBorder="1" applyAlignment="1">
      <alignment vertical="center" wrapText="1"/>
    </xf>
    <xf numFmtId="166" fontId="12" fillId="0" borderId="10" xfId="0" applyNumberFormat="1" applyFont="1" applyBorder="1" applyAlignment="1">
      <alignment vertical="center" wrapText="1"/>
    </xf>
    <xf numFmtId="166" fontId="12" fillId="0" borderId="23" xfId="0" applyNumberFormat="1" applyFont="1" applyBorder="1" applyAlignment="1">
      <alignment vertical="center" wrapText="1"/>
    </xf>
    <xf numFmtId="166" fontId="14" fillId="0" borderId="31" xfId="0" applyNumberFormat="1" applyFont="1" applyBorder="1" applyAlignment="1">
      <alignment vertical="center"/>
    </xf>
    <xf numFmtId="166" fontId="14" fillId="0" borderId="32" xfId="0" applyNumberFormat="1" applyFont="1" applyBorder="1" applyAlignment="1">
      <alignment horizontal="center" vertical="center" wrapText="1"/>
    </xf>
    <xf numFmtId="166" fontId="12" fillId="0" borderId="26" xfId="0" applyNumberFormat="1" applyFont="1" applyBorder="1" applyAlignment="1">
      <alignment vertical="center" wrapText="1"/>
    </xf>
    <xf numFmtId="166" fontId="14" fillId="0" borderId="10" xfId="0" applyNumberFormat="1" applyFont="1" applyBorder="1" applyAlignment="1">
      <alignment vertical="center" wrapText="1"/>
    </xf>
    <xf numFmtId="166" fontId="14" fillId="0" borderId="23" xfId="0" applyNumberFormat="1" applyFont="1" applyBorder="1" applyAlignment="1">
      <alignment vertical="center" wrapText="1"/>
    </xf>
    <xf numFmtId="166" fontId="14" fillId="0" borderId="19" xfId="0" applyNumberFormat="1" applyFont="1" applyBorder="1" applyAlignment="1">
      <alignment horizontal="center" vertical="center"/>
    </xf>
    <xf numFmtId="166" fontId="14" fillId="0" borderId="23" xfId="0" applyNumberFormat="1" applyFont="1" applyBorder="1" applyAlignment="1">
      <alignment horizontal="center" vertical="center"/>
    </xf>
    <xf numFmtId="166" fontId="12" fillId="0" borderId="26" xfId="0" applyNumberFormat="1" applyFont="1" applyBorder="1" applyAlignment="1">
      <alignment vertical="center"/>
    </xf>
    <xf numFmtId="166" fontId="12" fillId="0" borderId="21" xfId="0" applyNumberFormat="1" applyFont="1" applyBorder="1" applyAlignment="1">
      <alignment vertical="center"/>
    </xf>
    <xf numFmtId="166" fontId="14" fillId="0" borderId="9" xfId="0" applyNumberFormat="1" applyFont="1" applyBorder="1" applyAlignment="1">
      <alignment vertical="center"/>
    </xf>
    <xf numFmtId="166" fontId="14" fillId="0" borderId="21" xfId="0" applyNumberFormat="1" applyFont="1" applyBorder="1" applyAlignment="1">
      <alignment vertical="center"/>
    </xf>
    <xf numFmtId="166" fontId="12" fillId="0" borderId="9" xfId="0" applyNumberFormat="1" applyFont="1" applyBorder="1" applyAlignment="1">
      <alignment horizontal="left" vertical="center" indent="5"/>
    </xf>
    <xf numFmtId="166" fontId="12" fillId="0" borderId="9" xfId="0" applyNumberFormat="1" applyFont="1" applyBorder="1" applyAlignment="1">
      <alignment vertical="center"/>
    </xf>
    <xf numFmtId="166" fontId="14" fillId="0" borderId="10" xfId="0" applyNumberFormat="1" applyFont="1" applyBorder="1" applyAlignment="1">
      <alignment vertical="center"/>
    </xf>
    <xf numFmtId="166" fontId="14" fillId="0" borderId="23" xfId="0" applyNumberFormat="1" applyFont="1" applyBorder="1" applyAlignment="1">
      <alignment vertical="center"/>
    </xf>
    <xf numFmtId="166" fontId="12" fillId="0" borderId="9" xfId="0" applyNumberFormat="1" applyFont="1" applyBorder="1" applyAlignment="1">
      <alignment horizontal="justify" vertical="center"/>
    </xf>
    <xf numFmtId="166" fontId="12" fillId="0" borderId="9" xfId="0" applyNumberFormat="1" applyFont="1" applyBorder="1" applyAlignment="1">
      <alignment horizontal="left" vertical="center" indent="1"/>
    </xf>
    <xf numFmtId="166" fontId="12" fillId="8" borderId="21" xfId="0" applyNumberFormat="1" applyFont="1" applyFill="1" applyBorder="1" applyAlignment="1">
      <alignment vertical="center"/>
    </xf>
    <xf numFmtId="166" fontId="14" fillId="0" borderId="9" xfId="0" applyNumberFormat="1" applyFont="1" applyBorder="1" applyAlignment="1">
      <alignment horizontal="left" vertical="center" indent="1"/>
    </xf>
    <xf numFmtId="166" fontId="14" fillId="0" borderId="9" xfId="0" applyNumberFormat="1" applyFont="1" applyBorder="1" applyAlignment="1">
      <alignment horizontal="left" vertical="center" wrapText="1" indent="1"/>
    </xf>
    <xf numFmtId="166" fontId="12" fillId="0" borderId="9" xfId="0" applyNumberFormat="1" applyFont="1" applyBorder="1" applyAlignment="1">
      <alignment horizontal="left" vertical="center" wrapText="1" indent="1"/>
    </xf>
    <xf numFmtId="0" fontId="21" fillId="0" borderId="0" xfId="0" applyFont="1"/>
    <xf numFmtId="0" fontId="21" fillId="0" borderId="0" xfId="0" applyFont="1" applyAlignment="1">
      <alignment horizontal="right"/>
    </xf>
    <xf numFmtId="0" fontId="14" fillId="0" borderId="17" xfId="0" applyFont="1" applyFill="1" applyBorder="1" applyAlignment="1">
      <alignment horizontal="center" vertical="center"/>
    </xf>
    <xf numFmtId="0" fontId="14" fillId="0" borderId="20" xfId="0" applyFont="1" applyFill="1" applyBorder="1" applyAlignment="1">
      <alignment horizontal="center" vertical="center"/>
    </xf>
    <xf numFmtId="0" fontId="14" fillId="0" borderId="22" xfId="0" applyFont="1" applyFill="1" applyBorder="1" applyAlignment="1">
      <alignment horizontal="center" vertical="center"/>
    </xf>
    <xf numFmtId="166" fontId="12" fillId="0" borderId="21" xfId="0" applyNumberFormat="1" applyFont="1" applyBorder="1" applyAlignment="1">
      <alignment horizontal="right" vertical="center"/>
    </xf>
    <xf numFmtId="166" fontId="12" fillId="0" borderId="21" xfId="0" applyNumberFormat="1" applyFont="1" applyBorder="1" applyAlignment="1">
      <alignment horizontal="center" vertical="center"/>
    </xf>
    <xf numFmtId="166" fontId="12" fillId="0" borderId="33" xfId="0" applyNumberFormat="1" applyFont="1" applyBorder="1" applyAlignment="1">
      <alignment horizontal="right" vertical="center"/>
    </xf>
    <xf numFmtId="166" fontId="12" fillId="0" borderId="9" xfId="0" applyNumberFormat="1" applyFont="1" applyBorder="1" applyAlignment="1">
      <alignment horizontal="left" vertical="center" indent="3"/>
    </xf>
    <xf numFmtId="166" fontId="12" fillId="0" borderId="9" xfId="0" applyNumberFormat="1" applyFont="1" applyBorder="1" applyAlignment="1">
      <alignment horizontal="left" vertical="center" wrapText="1" indent="3"/>
    </xf>
    <xf numFmtId="166" fontId="12" fillId="0" borderId="9" xfId="0" applyNumberFormat="1" applyFont="1" applyBorder="1" applyAlignment="1">
      <alignment horizontal="left" vertical="center"/>
    </xf>
    <xf numFmtId="166" fontId="14" fillId="0" borderId="21" xfId="0" applyNumberFormat="1" applyFont="1" applyBorder="1" applyAlignment="1">
      <alignment horizontal="right" vertical="center"/>
    </xf>
    <xf numFmtId="166" fontId="14" fillId="0" borderId="33" xfId="0" applyNumberFormat="1" applyFont="1" applyBorder="1" applyAlignment="1">
      <alignment horizontal="right" vertical="center"/>
    </xf>
    <xf numFmtId="166" fontId="12" fillId="0" borderId="9" xfId="0" applyNumberFormat="1" applyFont="1" applyBorder="1" applyAlignment="1">
      <alignment horizontal="right" vertical="center"/>
    </xf>
    <xf numFmtId="166" fontId="12" fillId="7" borderId="21" xfId="0" applyNumberFormat="1" applyFont="1" applyFill="1" applyBorder="1" applyAlignment="1">
      <alignment horizontal="right" vertical="center"/>
    </xf>
    <xf numFmtId="166" fontId="12" fillId="7" borderId="21" xfId="0" applyNumberFormat="1" applyFont="1" applyFill="1" applyBorder="1" applyAlignment="1">
      <alignment horizontal="center" vertical="center"/>
    </xf>
    <xf numFmtId="166" fontId="12" fillId="0" borderId="21" xfId="0" applyNumberFormat="1" applyFont="1" applyBorder="1" applyAlignment="1">
      <alignment horizontal="justify" vertical="center"/>
    </xf>
    <xf numFmtId="166" fontId="21" fillId="0" borderId="0" xfId="0" applyNumberFormat="1" applyFont="1"/>
    <xf numFmtId="166" fontId="12" fillId="0" borderId="34" xfId="0" applyNumberFormat="1" applyFont="1" applyBorder="1" applyAlignment="1">
      <alignment horizontal="left" vertical="center" indent="1"/>
    </xf>
    <xf numFmtId="166" fontId="12" fillId="0" borderId="35" xfId="0" applyNumberFormat="1" applyFont="1" applyBorder="1" applyAlignment="1">
      <alignment horizontal="right" vertical="center"/>
    </xf>
    <xf numFmtId="166" fontId="12" fillId="0" borderId="35" xfId="0" applyNumberFormat="1" applyFont="1" applyBorder="1" applyAlignment="1">
      <alignment horizontal="center" vertical="center"/>
    </xf>
    <xf numFmtId="166" fontId="12" fillId="0" borderId="9" xfId="0" applyNumberFormat="1" applyFont="1" applyBorder="1" applyAlignment="1">
      <alignment horizontal="left" vertical="center" wrapText="1"/>
    </xf>
    <xf numFmtId="166" fontId="12" fillId="0" borderId="10" xfId="0" applyNumberFormat="1" applyFont="1" applyBorder="1" applyAlignment="1">
      <alignment horizontal="left" vertical="center" wrapText="1"/>
    </xf>
    <xf numFmtId="166" fontId="12" fillId="0" borderId="23" xfId="0" applyNumberFormat="1" applyFont="1" applyBorder="1" applyAlignment="1">
      <alignment horizontal="right" vertical="center"/>
    </xf>
    <xf numFmtId="166" fontId="12" fillId="0" borderId="23" xfId="0" applyNumberFormat="1" applyFont="1" applyBorder="1" applyAlignment="1">
      <alignment horizontal="justify" vertical="center"/>
    </xf>
    <xf numFmtId="0" fontId="14" fillId="0" borderId="23" xfId="0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center" vertical="center" wrapText="1"/>
    </xf>
    <xf numFmtId="0" fontId="14" fillId="0" borderId="17" xfId="0" applyFont="1" applyBorder="1" applyAlignment="1">
      <alignment horizontal="left" vertical="center"/>
    </xf>
    <xf numFmtId="0" fontId="14" fillId="0" borderId="19" xfId="0" applyFont="1" applyBorder="1" applyAlignment="1">
      <alignment horizontal="left" vertical="center"/>
    </xf>
    <xf numFmtId="166" fontId="14" fillId="0" borderId="9" xfId="0" applyNumberFormat="1" applyFont="1" applyBorder="1" applyAlignment="1">
      <alignment horizontal="right" vertical="center"/>
    </xf>
    <xf numFmtId="0" fontId="12" fillId="0" borderId="20" xfId="0" applyFont="1" applyBorder="1" applyAlignment="1">
      <alignment horizontal="left" vertical="center"/>
    </xf>
    <xf numFmtId="0" fontId="12" fillId="0" borderId="21" xfId="0" applyFont="1" applyBorder="1" applyAlignment="1">
      <alignment horizontal="left" vertical="center"/>
    </xf>
    <xf numFmtId="0" fontId="12" fillId="0" borderId="20" xfId="0" applyFont="1" applyBorder="1" applyAlignment="1">
      <alignment horizontal="left" vertical="center" indent="3"/>
    </xf>
    <xf numFmtId="0" fontId="12" fillId="0" borderId="24" xfId="0" applyFont="1" applyBorder="1" applyAlignment="1">
      <alignment horizontal="left" vertical="center"/>
    </xf>
    <xf numFmtId="0" fontId="12" fillId="0" borderId="35" xfId="0" applyFont="1" applyBorder="1" applyAlignment="1">
      <alignment horizontal="left" vertical="center"/>
    </xf>
    <xf numFmtId="166" fontId="12" fillId="0" borderId="34" xfId="0" applyNumberFormat="1" applyFont="1" applyBorder="1" applyAlignment="1">
      <alignment horizontal="right" vertical="center"/>
    </xf>
    <xf numFmtId="0" fontId="14" fillId="0" borderId="39" xfId="0" applyFont="1" applyBorder="1" applyAlignment="1">
      <alignment horizontal="left" vertical="center"/>
    </xf>
    <xf numFmtId="0" fontId="12" fillId="0" borderId="40" xfId="0" applyFont="1" applyBorder="1" applyAlignment="1">
      <alignment horizontal="left" vertical="center"/>
    </xf>
    <xf numFmtId="166" fontId="14" fillId="0" borderId="28" xfId="0" applyNumberFormat="1" applyFont="1" applyBorder="1" applyAlignment="1">
      <alignment horizontal="right" vertical="center"/>
    </xf>
    <xf numFmtId="0" fontId="14" fillId="0" borderId="20" xfId="0" applyFont="1" applyBorder="1" applyAlignment="1">
      <alignment horizontal="left" vertical="center"/>
    </xf>
    <xf numFmtId="0" fontId="14" fillId="0" borderId="21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0" borderId="23" xfId="0" applyFont="1" applyBorder="1" applyAlignment="1">
      <alignment horizontal="left" vertical="center"/>
    </xf>
    <xf numFmtId="166" fontId="12" fillId="0" borderId="10" xfId="0" applyNumberFormat="1" applyFont="1" applyBorder="1" applyAlignment="1">
      <alignment horizontal="right" vertical="center"/>
    </xf>
    <xf numFmtId="166" fontId="14" fillId="0" borderId="26" xfId="0" applyNumberFormat="1" applyFont="1" applyBorder="1" applyAlignment="1">
      <alignment horizontal="right" vertical="center" wrapText="1"/>
    </xf>
    <xf numFmtId="166" fontId="12" fillId="0" borderId="9" xfId="0" applyNumberFormat="1" applyFont="1" applyBorder="1" applyAlignment="1">
      <alignment horizontal="right" vertical="center" wrapText="1"/>
    </xf>
    <xf numFmtId="166" fontId="14" fillId="0" borderId="9" xfId="0" applyNumberFormat="1" applyFont="1" applyBorder="1" applyAlignment="1">
      <alignment horizontal="right" vertical="center" wrapText="1"/>
    </xf>
    <xf numFmtId="0" fontId="14" fillId="0" borderId="41" xfId="0" applyFont="1" applyFill="1" applyBorder="1" applyAlignment="1">
      <alignment horizontal="center" vertical="center" wrapText="1"/>
    </xf>
    <xf numFmtId="0" fontId="14" fillId="0" borderId="26" xfId="0" applyFont="1" applyBorder="1" applyAlignment="1">
      <alignment horizontal="justify" vertical="center" wrapText="1"/>
    </xf>
    <xf numFmtId="0" fontId="12" fillId="0" borderId="21" xfId="0" applyFont="1" applyBorder="1" applyAlignment="1">
      <alignment horizontal="right" vertical="center" wrapText="1"/>
    </xf>
    <xf numFmtId="0" fontId="14" fillId="0" borderId="9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 indent="2"/>
    </xf>
    <xf numFmtId="0" fontId="12" fillId="0" borderId="9" xfId="0" applyFont="1" applyBorder="1" applyAlignment="1">
      <alignment horizontal="left" vertical="center"/>
    </xf>
    <xf numFmtId="0" fontId="12" fillId="0" borderId="34" xfId="0" applyFont="1" applyBorder="1" applyAlignment="1">
      <alignment horizontal="left" vertical="center" indent="2"/>
    </xf>
    <xf numFmtId="166" fontId="12" fillId="0" borderId="35" xfId="0" applyNumberFormat="1" applyFont="1" applyBorder="1" applyAlignment="1">
      <alignment vertical="center"/>
    </xf>
    <xf numFmtId="0" fontId="12" fillId="0" borderId="10" xfId="0" applyFont="1" applyBorder="1" applyAlignment="1">
      <alignment horizontal="left" vertical="center"/>
    </xf>
    <xf numFmtId="166" fontId="12" fillId="0" borderId="23" xfId="0" applyNumberFormat="1" applyFont="1" applyBorder="1" applyAlignment="1">
      <alignment vertical="center"/>
    </xf>
    <xf numFmtId="0" fontId="16" fillId="0" borderId="0" xfId="0" applyFont="1" applyAlignment="1">
      <alignment vertical="top" wrapText="1" readingOrder="1"/>
    </xf>
    <xf numFmtId="0" fontId="21" fillId="0" borderId="0" xfId="0" applyFont="1" applyAlignment="1">
      <alignment vertical="top"/>
    </xf>
    <xf numFmtId="0" fontId="22" fillId="0" borderId="0" xfId="0" applyFont="1" applyAlignment="1">
      <alignment vertical="top"/>
    </xf>
    <xf numFmtId="167" fontId="22" fillId="0" borderId="0" xfId="0" applyNumberFormat="1" applyFont="1" applyAlignment="1">
      <alignment vertical="top"/>
    </xf>
    <xf numFmtId="0" fontId="16" fillId="0" borderId="16" xfId="0" applyFont="1" applyFill="1" applyBorder="1" applyAlignment="1">
      <alignment horizontal="center" vertical="center" wrapText="1" readingOrder="1"/>
    </xf>
    <xf numFmtId="0" fontId="16" fillId="0" borderId="8" xfId="0" applyFont="1" applyFill="1" applyBorder="1" applyAlignment="1">
      <alignment horizontal="center" vertical="center" wrapText="1" readingOrder="1"/>
    </xf>
    <xf numFmtId="0" fontId="15" fillId="0" borderId="26" xfId="0" applyFont="1" applyBorder="1" applyAlignment="1">
      <alignment vertical="top" readingOrder="1"/>
    </xf>
    <xf numFmtId="0" fontId="15" fillId="0" borderId="17" xfId="0" applyFont="1" applyBorder="1" applyAlignment="1">
      <alignment vertical="top" readingOrder="1"/>
    </xf>
    <xf numFmtId="0" fontId="2" fillId="0" borderId="9" xfId="0" applyFont="1" applyBorder="1" applyAlignment="1">
      <alignment vertical="top" readingOrder="1"/>
    </xf>
    <xf numFmtId="0" fontId="2" fillId="0" borderId="20" xfId="0" applyFont="1" applyBorder="1" applyAlignment="1">
      <alignment vertical="top" readingOrder="1"/>
    </xf>
    <xf numFmtId="0" fontId="23" fillId="0" borderId="0" xfId="0" applyFont="1" applyAlignment="1">
      <alignment vertical="top" readingOrder="1"/>
    </xf>
    <xf numFmtId="0" fontId="5" fillId="0" borderId="9" xfId="0" applyFont="1" applyBorder="1" applyAlignment="1">
      <alignment vertical="top" readingOrder="1"/>
    </xf>
    <xf numFmtId="0" fontId="5" fillId="0" borderId="20" xfId="0" applyFont="1" applyBorder="1" applyAlignment="1">
      <alignment vertical="top" readingOrder="1"/>
    </xf>
    <xf numFmtId="0" fontId="5" fillId="0" borderId="9" xfId="0" applyFont="1" applyBorder="1" applyAlignment="1">
      <alignment horizontal="center" vertical="center" wrapText="1"/>
    </xf>
    <xf numFmtId="0" fontId="5" fillId="0" borderId="20" xfId="0" applyFont="1" applyBorder="1" applyAlignment="1">
      <alignment vertical="center"/>
    </xf>
    <xf numFmtId="0" fontId="24" fillId="0" borderId="0" xfId="0" applyFont="1" applyAlignment="1">
      <alignment vertical="top"/>
    </xf>
    <xf numFmtId="0" fontId="5" fillId="0" borderId="9" xfId="0" applyFont="1" applyBorder="1" applyAlignment="1">
      <alignment vertical="top"/>
    </xf>
    <xf numFmtId="0" fontId="5" fillId="0" borderId="20" xfId="0" applyFont="1" applyBorder="1" applyAlignment="1">
      <alignment vertical="top"/>
    </xf>
    <xf numFmtId="0" fontId="5" fillId="0" borderId="9" xfId="0" applyFont="1" applyBorder="1" applyAlignment="1">
      <alignment vertical="center"/>
    </xf>
    <xf numFmtId="0" fontId="5" fillId="0" borderId="20" xfId="0" applyFont="1" applyBorder="1" applyAlignment="1">
      <alignment horizontal="justify" vertical="justify" wrapText="1"/>
    </xf>
    <xf numFmtId="0" fontId="5" fillId="0" borderId="9" xfId="0" applyFont="1" applyBorder="1" applyAlignment="1">
      <alignment vertical="center" wrapText="1"/>
    </xf>
    <xf numFmtId="0" fontId="2" fillId="0" borderId="20" xfId="0" applyFont="1" applyBorder="1" applyAlignment="1">
      <alignment horizontal="left" vertical="center" wrapText="1"/>
    </xf>
    <xf numFmtId="0" fontId="25" fillId="0" borderId="0" xfId="0" applyFont="1" applyAlignment="1">
      <alignment vertical="top"/>
    </xf>
    <xf numFmtId="0" fontId="5" fillId="0" borderId="10" xfId="0" applyFont="1" applyBorder="1" applyAlignment="1">
      <alignment vertical="top"/>
    </xf>
    <xf numFmtId="0" fontId="2" fillId="0" borderId="22" xfId="0" applyFont="1" applyBorder="1" applyAlignment="1">
      <alignment vertical="top"/>
    </xf>
    <xf numFmtId="0" fontId="2" fillId="0" borderId="10" xfId="0" applyFont="1" applyBorder="1" applyAlignment="1">
      <alignment vertical="top" readingOrder="1"/>
    </xf>
    <xf numFmtId="0" fontId="12" fillId="0" borderId="6" xfId="0" applyFont="1" applyBorder="1" applyAlignment="1">
      <alignment vertical="top"/>
    </xf>
    <xf numFmtId="168" fontId="12" fillId="0" borderId="6" xfId="0" applyNumberFormat="1" applyFont="1" applyBorder="1" applyAlignment="1">
      <alignment vertical="top"/>
    </xf>
    <xf numFmtId="0" fontId="22" fillId="0" borderId="0" xfId="0" applyFont="1" applyAlignment="1">
      <alignment horizontal="left" vertical="top" wrapText="1"/>
    </xf>
    <xf numFmtId="0" fontId="21" fillId="0" borderId="0" xfId="0" applyFont="1" applyAlignment="1">
      <alignment horizontal="center" vertical="center"/>
    </xf>
    <xf numFmtId="0" fontId="14" fillId="0" borderId="25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4" fillId="0" borderId="32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 wrapText="1"/>
    </xf>
    <xf numFmtId="0" fontId="12" fillId="0" borderId="30" xfId="0" applyFont="1" applyFill="1" applyBorder="1" applyAlignment="1">
      <alignment horizontal="center" vertical="center" wrapText="1"/>
    </xf>
    <xf numFmtId="0" fontId="12" fillId="0" borderId="41" xfId="0" applyFont="1" applyFill="1" applyBorder="1" applyAlignment="1">
      <alignment horizontal="center" vertical="center" wrapText="1"/>
    </xf>
    <xf numFmtId="0" fontId="14" fillId="0" borderId="31" xfId="0" applyFont="1" applyFill="1" applyBorder="1" applyAlignment="1">
      <alignment horizontal="left" vertical="center"/>
    </xf>
    <xf numFmtId="0" fontId="14" fillId="0" borderId="30" xfId="0" applyFont="1" applyFill="1" applyBorder="1" applyAlignment="1">
      <alignment horizontal="center" vertical="center"/>
    </xf>
    <xf numFmtId="0" fontId="14" fillId="7" borderId="31" xfId="0" applyFont="1" applyFill="1" applyBorder="1" applyAlignment="1">
      <alignment horizontal="left" vertical="center"/>
    </xf>
    <xf numFmtId="0" fontId="14" fillId="7" borderId="30" xfId="0" applyFont="1" applyFill="1" applyBorder="1" applyAlignment="1">
      <alignment horizontal="center" vertical="center"/>
    </xf>
    <xf numFmtId="0" fontId="14" fillId="7" borderId="25" xfId="0" applyFont="1" applyFill="1" applyBorder="1" applyAlignment="1">
      <alignment horizontal="center" vertical="center"/>
    </xf>
    <xf numFmtId="0" fontId="14" fillId="7" borderId="23" xfId="0" applyFont="1" applyFill="1" applyBorder="1" applyAlignment="1">
      <alignment horizontal="center" vertical="center"/>
    </xf>
    <xf numFmtId="0" fontId="14" fillId="9" borderId="22" xfId="0" applyFont="1" applyFill="1" applyBorder="1" applyAlignment="1">
      <alignment horizontal="center" vertical="center"/>
    </xf>
    <xf numFmtId="0" fontId="14" fillId="9" borderId="30" xfId="0" applyFont="1" applyFill="1" applyBorder="1" applyAlignment="1">
      <alignment horizontal="left" vertical="center"/>
    </xf>
    <xf numFmtId="0" fontId="14" fillId="9" borderId="30" xfId="0" applyFont="1" applyFill="1" applyBorder="1" applyAlignment="1">
      <alignment horizontal="center" vertical="center"/>
    </xf>
    <xf numFmtId="0" fontId="12" fillId="9" borderId="25" xfId="0" applyFont="1" applyFill="1" applyBorder="1" applyAlignment="1">
      <alignment horizontal="center" vertical="center"/>
    </xf>
    <xf numFmtId="0" fontId="12" fillId="9" borderId="23" xfId="0" applyFont="1" applyFill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26" fillId="0" borderId="25" xfId="0" applyFont="1" applyBorder="1" applyAlignment="1">
      <alignment horizontal="left" vertical="center"/>
    </xf>
    <xf numFmtId="0" fontId="12" fillId="0" borderId="21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26" xfId="0" applyFont="1" applyBorder="1" applyAlignment="1">
      <alignment horizontal="left" vertical="center"/>
    </xf>
    <xf numFmtId="0" fontId="12" fillId="0" borderId="19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left" vertical="center"/>
    </xf>
    <xf numFmtId="0" fontId="12" fillId="0" borderId="19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 wrapText="1"/>
    </xf>
    <xf numFmtId="0" fontId="12" fillId="9" borderId="30" xfId="0" applyFont="1" applyFill="1" applyBorder="1" applyAlignment="1">
      <alignment horizontal="center" vertical="center"/>
    </xf>
    <xf numFmtId="0" fontId="12" fillId="9" borderId="32" xfId="0" applyFont="1" applyFill="1" applyBorder="1" applyAlignment="1">
      <alignment horizontal="center" vertical="center"/>
    </xf>
    <xf numFmtId="0" fontId="26" fillId="9" borderId="22" xfId="0" applyFont="1" applyFill="1" applyBorder="1" applyAlignment="1">
      <alignment horizontal="center" vertical="center"/>
    </xf>
    <xf numFmtId="0" fontId="26" fillId="9" borderId="25" xfId="0" applyFont="1" applyFill="1" applyBorder="1" applyAlignment="1">
      <alignment horizontal="center" vertical="center"/>
    </xf>
    <xf numFmtId="0" fontId="26" fillId="9" borderId="25" xfId="0" applyFont="1" applyFill="1" applyBorder="1" applyAlignment="1">
      <alignment horizontal="left" vertical="center"/>
    </xf>
    <xf numFmtId="0" fontId="12" fillId="9" borderId="25" xfId="0" applyFont="1" applyFill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/>
    </xf>
    <xf numFmtId="0" fontId="26" fillId="0" borderId="25" xfId="0" applyFont="1" applyBorder="1" applyAlignment="1">
      <alignment vertical="center" wrapText="1"/>
    </xf>
    <xf numFmtId="0" fontId="12" fillId="9" borderId="26" xfId="0" applyFont="1" applyFill="1" applyBorder="1" applyAlignment="1">
      <alignment horizontal="center" vertical="center"/>
    </xf>
    <xf numFmtId="0" fontId="12" fillId="9" borderId="19" xfId="0" applyFont="1" applyFill="1" applyBorder="1" applyAlignment="1">
      <alignment horizontal="center" vertical="center"/>
    </xf>
    <xf numFmtId="0" fontId="12" fillId="9" borderId="41" xfId="0" applyFont="1" applyFill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9" borderId="10" xfId="0" applyFont="1" applyFill="1" applyBorder="1" applyAlignment="1">
      <alignment horizontal="center" vertical="center"/>
    </xf>
    <xf numFmtId="0" fontId="12" fillId="0" borderId="2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4" fillId="9" borderId="31" xfId="0" applyFont="1" applyFill="1" applyBorder="1" applyAlignment="1">
      <alignment horizontal="center" vertical="center"/>
    </xf>
    <xf numFmtId="14" fontId="12" fillId="0" borderId="23" xfId="0" applyNumberFormat="1" applyFont="1" applyBorder="1" applyAlignment="1">
      <alignment horizontal="center" vertical="center"/>
    </xf>
    <xf numFmtId="0" fontId="12" fillId="9" borderId="9" xfId="0" applyFont="1" applyFill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4" fillId="10" borderId="31" xfId="0" applyFont="1" applyFill="1" applyBorder="1" applyAlignment="1">
      <alignment horizontal="left" vertical="center"/>
    </xf>
    <xf numFmtId="0" fontId="14" fillId="10" borderId="30" xfId="0" applyFont="1" applyFill="1" applyBorder="1" applyAlignment="1">
      <alignment horizontal="center" vertical="center"/>
    </xf>
    <xf numFmtId="0" fontId="14" fillId="10" borderId="32" xfId="0" applyFont="1" applyFill="1" applyBorder="1" applyAlignment="1">
      <alignment horizontal="center" vertical="center"/>
    </xf>
    <xf numFmtId="0" fontId="26" fillId="0" borderId="30" xfId="0" applyFont="1" applyBorder="1" applyAlignment="1">
      <alignment vertical="center" wrapText="1"/>
    </xf>
    <xf numFmtId="0" fontId="12" fillId="0" borderId="41" xfId="0" applyFont="1" applyBorder="1" applyAlignment="1">
      <alignment vertical="center" wrapText="1"/>
    </xf>
    <xf numFmtId="0" fontId="14" fillId="0" borderId="41" xfId="0" applyFont="1" applyBorder="1" applyAlignment="1">
      <alignment vertical="center" wrapText="1"/>
    </xf>
    <xf numFmtId="0" fontId="14" fillId="10" borderId="23" xfId="0" applyFont="1" applyFill="1" applyBorder="1" applyAlignment="1">
      <alignment horizontal="center" vertical="center"/>
    </xf>
    <xf numFmtId="0" fontId="12" fillId="7" borderId="31" xfId="0" applyFont="1" applyFill="1" applyBorder="1" applyAlignment="1">
      <alignment horizontal="left" vertical="center"/>
    </xf>
    <xf numFmtId="0" fontId="12" fillId="7" borderId="30" xfId="0" applyFont="1" applyFill="1" applyBorder="1" applyAlignment="1">
      <alignment horizontal="center" vertical="center"/>
    </xf>
    <xf numFmtId="0" fontId="12" fillId="7" borderId="32" xfId="0" applyFont="1" applyFill="1" applyBorder="1" applyAlignment="1">
      <alignment horizontal="center" vertical="center"/>
    </xf>
    <xf numFmtId="0" fontId="26" fillId="0" borderId="23" xfId="0" applyFont="1" applyBorder="1" applyAlignment="1">
      <alignment vertical="center" wrapText="1"/>
    </xf>
    <xf numFmtId="0" fontId="14" fillId="0" borderId="0" xfId="0" applyFont="1" applyAlignment="1">
      <alignment horizontal="center" vertical="center"/>
    </xf>
    <xf numFmtId="0" fontId="14" fillId="0" borderId="22" xfId="0" applyFont="1" applyFill="1" applyBorder="1" applyAlignment="1">
      <alignment horizontal="center" vertical="center"/>
    </xf>
    <xf numFmtId="0" fontId="14" fillId="0" borderId="25" xfId="0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center" vertical="center"/>
    </xf>
    <xf numFmtId="3" fontId="12" fillId="0" borderId="21" xfId="0" applyNumberFormat="1" applyFont="1" applyBorder="1" applyAlignment="1">
      <alignment horizontal="right" vertical="center" wrapText="1"/>
    </xf>
    <xf numFmtId="3" fontId="12" fillId="0" borderId="21" xfId="0" applyNumberFormat="1" applyFont="1" applyBorder="1" applyAlignment="1">
      <alignment horizontal="right" vertical="center"/>
    </xf>
    <xf numFmtId="3" fontId="14" fillId="0" borderId="33" xfId="0" applyNumberFormat="1" applyFont="1" applyBorder="1" applyAlignment="1">
      <alignment horizontal="right" vertical="center"/>
    </xf>
    <xf numFmtId="3" fontId="12" fillId="0" borderId="9" xfId="0" applyNumberFormat="1" applyFont="1" applyBorder="1" applyAlignment="1">
      <alignment horizontal="right" vertical="center"/>
    </xf>
    <xf numFmtId="3" fontId="12" fillId="0" borderId="9" xfId="0" applyNumberFormat="1" applyFont="1" applyBorder="1" applyAlignment="1">
      <alignment horizontal="right" vertical="center" wrapText="1"/>
    </xf>
    <xf numFmtId="3" fontId="14" fillId="0" borderId="9" xfId="0" applyNumberFormat="1" applyFont="1" applyBorder="1" applyAlignment="1">
      <alignment horizontal="right" vertical="center" wrapText="1"/>
    </xf>
    <xf numFmtId="3" fontId="12" fillId="0" borderId="41" xfId="0" applyNumberFormat="1" applyFont="1" applyBorder="1" applyAlignment="1">
      <alignment horizontal="center" vertical="center"/>
    </xf>
    <xf numFmtId="3" fontId="12" fillId="0" borderId="0" xfId="0" applyNumberFormat="1" applyFont="1" applyAlignment="1">
      <alignment horizontal="center" vertical="center"/>
    </xf>
    <xf numFmtId="3" fontId="12" fillId="0" borderId="18" xfId="0" applyNumberFormat="1" applyFont="1" applyBorder="1" applyAlignment="1">
      <alignment horizontal="center" vertical="center"/>
    </xf>
    <xf numFmtId="3" fontId="12" fillId="9" borderId="30" xfId="0" applyNumberFormat="1" applyFont="1" applyFill="1" applyBorder="1" applyAlignment="1">
      <alignment horizontal="center" vertical="center"/>
    </xf>
    <xf numFmtId="3" fontId="12" fillId="9" borderId="25" xfId="0" applyNumberFormat="1" applyFont="1" applyFill="1" applyBorder="1" applyAlignment="1">
      <alignment horizontal="center" vertical="center"/>
    </xf>
    <xf numFmtId="3" fontId="12" fillId="0" borderId="30" xfId="0" applyNumberFormat="1" applyFont="1" applyBorder="1" applyAlignment="1">
      <alignment horizontal="center" vertical="center"/>
    </xf>
    <xf numFmtId="3" fontId="12" fillId="0" borderId="25" xfId="0" applyNumberFormat="1" applyFont="1" applyBorder="1" applyAlignment="1">
      <alignment horizontal="center" vertical="center"/>
    </xf>
    <xf numFmtId="3" fontId="12" fillId="0" borderId="32" xfId="0" applyNumberFormat="1" applyFont="1" applyBorder="1" applyAlignment="1">
      <alignment horizontal="center" vertical="center"/>
    </xf>
    <xf numFmtId="3" fontId="14" fillId="7" borderId="25" xfId="0" applyNumberFormat="1" applyFont="1" applyFill="1" applyBorder="1" applyAlignment="1">
      <alignment horizontal="center" vertical="center"/>
    </xf>
    <xf numFmtId="3" fontId="12" fillId="9" borderId="0" xfId="0" applyNumberFormat="1" applyFont="1" applyFill="1" applyAlignment="1">
      <alignment horizontal="center" vertical="center"/>
    </xf>
    <xf numFmtId="3" fontId="12" fillId="9" borderId="18" xfId="0" applyNumberFormat="1" applyFont="1" applyFill="1" applyBorder="1" applyAlignment="1">
      <alignment horizontal="center" vertical="center"/>
    </xf>
    <xf numFmtId="3" fontId="14" fillId="10" borderId="30" xfId="0" applyNumberFormat="1" applyFont="1" applyFill="1" applyBorder="1" applyAlignment="1">
      <alignment horizontal="center" vertical="center"/>
    </xf>
    <xf numFmtId="3" fontId="14" fillId="10" borderId="23" xfId="0" applyNumberFormat="1" applyFont="1" applyFill="1" applyBorder="1" applyAlignment="1">
      <alignment horizontal="center" vertical="center"/>
    </xf>
    <xf numFmtId="3" fontId="12" fillId="7" borderId="30" xfId="0" applyNumberFormat="1" applyFont="1" applyFill="1" applyBorder="1" applyAlignment="1">
      <alignment horizontal="center" vertical="center"/>
    </xf>
    <xf numFmtId="3" fontId="12" fillId="0" borderId="23" xfId="0" applyNumberFormat="1" applyFont="1" applyBorder="1" applyAlignment="1">
      <alignment horizontal="center" vertical="center"/>
    </xf>
    <xf numFmtId="166" fontId="12" fillId="0" borderId="23" xfId="0" applyNumberFormat="1" applyFont="1" applyBorder="1" applyAlignment="1">
      <alignment horizontal="justify" vertical="center" wrapText="1"/>
    </xf>
    <xf numFmtId="3" fontId="15" fillId="0" borderId="26" xfId="0" applyNumberFormat="1" applyFont="1" applyBorder="1" applyAlignment="1">
      <alignment vertical="top"/>
    </xf>
    <xf numFmtId="3" fontId="16" fillId="0" borderId="26" xfId="0" applyNumberFormat="1" applyFont="1" applyBorder="1" applyAlignment="1">
      <alignment vertical="top"/>
    </xf>
    <xf numFmtId="3" fontId="15" fillId="0" borderId="19" xfId="0" applyNumberFormat="1" applyFont="1" applyBorder="1" applyAlignment="1">
      <alignment vertical="top"/>
    </xf>
    <xf numFmtId="3" fontId="2" fillId="0" borderId="9" xfId="0" applyNumberFormat="1" applyFont="1" applyBorder="1" applyAlignment="1">
      <alignment vertical="top" readingOrder="1"/>
    </xf>
    <xf numFmtId="3" fontId="5" fillId="0" borderId="9" xfId="0" applyNumberFormat="1" applyFont="1" applyBorder="1" applyAlignment="1">
      <alignment vertical="top"/>
    </xf>
    <xf numFmtId="3" fontId="2" fillId="0" borderId="9" xfId="0" applyNumberFormat="1" applyFont="1" applyBorder="1" applyAlignment="1">
      <alignment vertical="top"/>
    </xf>
    <xf numFmtId="3" fontId="5" fillId="0" borderId="21" xfId="0" applyNumberFormat="1" applyFont="1" applyBorder="1" applyAlignment="1">
      <alignment vertical="top"/>
    </xf>
    <xf numFmtId="3" fontId="5" fillId="0" borderId="9" xfId="0" applyNumberFormat="1" applyFont="1" applyBorder="1" applyAlignment="1" applyProtection="1">
      <alignment horizontal="right" vertical="top"/>
      <protection locked="0"/>
    </xf>
    <xf numFmtId="3" fontId="5" fillId="0" borderId="21" xfId="0" applyNumberFormat="1" applyFont="1" applyBorder="1" applyAlignment="1" applyProtection="1">
      <alignment horizontal="right" vertical="top"/>
      <protection locked="0"/>
    </xf>
    <xf numFmtId="3" fontId="5" fillId="0" borderId="9" xfId="0" applyNumberFormat="1" applyFont="1" applyBorder="1" applyAlignment="1">
      <alignment horizontal="right" vertical="top"/>
    </xf>
    <xf numFmtId="3" fontId="5" fillId="0" borderId="21" xfId="0" applyNumberFormat="1" applyFont="1" applyBorder="1" applyAlignment="1">
      <alignment horizontal="right" vertical="top"/>
    </xf>
    <xf numFmtId="3" fontId="2" fillId="0" borderId="9" xfId="0" applyNumberFormat="1" applyFont="1" applyBorder="1" applyAlignment="1">
      <alignment horizontal="right" vertical="top"/>
    </xf>
    <xf numFmtId="3" fontId="2" fillId="0" borderId="21" xfId="0" applyNumberFormat="1" applyFont="1" applyBorder="1" applyAlignment="1">
      <alignment horizontal="right" vertical="top"/>
    </xf>
    <xf numFmtId="3" fontId="2" fillId="0" borderId="21" xfId="0" applyNumberFormat="1" applyFont="1" applyBorder="1" applyAlignment="1">
      <alignment vertical="top" readingOrder="1"/>
    </xf>
    <xf numFmtId="3" fontId="2" fillId="0" borderId="41" xfId="0" applyNumberFormat="1" applyFont="1" applyBorder="1" applyAlignment="1">
      <alignment vertical="top"/>
    </xf>
    <xf numFmtId="0" fontId="1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top" wrapText="1"/>
    </xf>
    <xf numFmtId="0" fontId="6" fillId="3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2" fillId="2" borderId="9" xfId="3" applyFont="1" applyFill="1" applyBorder="1" applyAlignment="1">
      <alignment horizontal="center" vertical="center"/>
    </xf>
    <xf numFmtId="0" fontId="2" fillId="2" borderId="10" xfId="3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right" vertical="distributed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horizontal="center" vertical="center"/>
    </xf>
    <xf numFmtId="0" fontId="14" fillId="0" borderId="20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center" wrapText="1"/>
    </xf>
    <xf numFmtId="0" fontId="14" fillId="0" borderId="22" xfId="0" applyFont="1" applyFill="1" applyBorder="1" applyAlignment="1">
      <alignment horizontal="center" vertical="center" wrapText="1"/>
    </xf>
    <xf numFmtId="0" fontId="14" fillId="0" borderId="25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166" fontId="14" fillId="7" borderId="26" xfId="0" applyNumberFormat="1" applyFont="1" applyFill="1" applyBorder="1" applyAlignment="1">
      <alignment horizontal="center" vertical="center" wrapText="1"/>
    </xf>
    <xf numFmtId="166" fontId="14" fillId="7" borderId="10" xfId="0" applyNumberFormat="1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4" fillId="4" borderId="0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 wrapText="1"/>
    </xf>
    <xf numFmtId="0" fontId="14" fillId="4" borderId="5" xfId="0" applyFont="1" applyFill="1" applyBorder="1" applyAlignment="1">
      <alignment horizontal="center" vertical="center" wrapText="1"/>
    </xf>
    <xf numFmtId="166" fontId="12" fillId="0" borderId="18" xfId="0" applyNumberFormat="1" applyFont="1" applyBorder="1" applyAlignment="1">
      <alignment horizontal="left" vertical="top" wrapText="1"/>
    </xf>
    <xf numFmtId="0" fontId="14" fillId="4" borderId="17" xfId="0" applyFont="1" applyFill="1" applyBorder="1" applyAlignment="1">
      <alignment horizontal="center" vertical="center"/>
    </xf>
    <xf numFmtId="0" fontId="14" fillId="4" borderId="18" xfId="0" applyFont="1" applyFill="1" applyBorder="1" applyAlignment="1">
      <alignment horizontal="center" vertical="center"/>
    </xf>
    <xf numFmtId="0" fontId="14" fillId="4" borderId="19" xfId="0" applyFont="1" applyFill="1" applyBorder="1" applyAlignment="1">
      <alignment horizontal="center" vertical="center"/>
    </xf>
    <xf numFmtId="0" fontId="14" fillId="4" borderId="20" xfId="0" applyFont="1" applyFill="1" applyBorder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0" fontId="14" fillId="4" borderId="21" xfId="0" applyFont="1" applyFill="1" applyBorder="1" applyAlignment="1">
      <alignment horizontal="center" vertical="center"/>
    </xf>
    <xf numFmtId="0" fontId="14" fillId="4" borderId="22" xfId="0" applyFont="1" applyFill="1" applyBorder="1" applyAlignment="1">
      <alignment horizontal="center" vertical="center"/>
    </xf>
    <xf numFmtId="0" fontId="14" fillId="4" borderId="25" xfId="0" applyFont="1" applyFill="1" applyBorder="1" applyAlignment="1">
      <alignment horizontal="center" vertical="center"/>
    </xf>
    <xf numFmtId="0" fontId="14" fillId="4" borderId="23" xfId="0" applyFont="1" applyFill="1" applyBorder="1" applyAlignment="1">
      <alignment horizontal="center" vertical="center"/>
    </xf>
    <xf numFmtId="0" fontId="14" fillId="0" borderId="17" xfId="0" applyFont="1" applyBorder="1" applyAlignment="1">
      <alignment vertical="center"/>
    </xf>
    <xf numFmtId="0" fontId="14" fillId="0" borderId="22" xfId="0" applyFont="1" applyBorder="1" applyAlignment="1">
      <alignment vertical="center"/>
    </xf>
    <xf numFmtId="0" fontId="14" fillId="0" borderId="26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166" fontId="14" fillId="0" borderId="17" xfId="0" applyNumberFormat="1" applyFont="1" applyBorder="1" applyAlignment="1">
      <alignment vertical="center"/>
    </xf>
    <xf numFmtId="166" fontId="14" fillId="0" borderId="22" xfId="0" applyNumberFormat="1" applyFont="1" applyBorder="1" applyAlignment="1">
      <alignment vertical="center"/>
    </xf>
    <xf numFmtId="166" fontId="14" fillId="0" borderId="26" xfId="0" applyNumberFormat="1" applyFont="1" applyBorder="1" applyAlignment="1">
      <alignment horizontal="center" vertical="center" wrapText="1"/>
    </xf>
    <xf numFmtId="166" fontId="14" fillId="0" borderId="10" xfId="0" applyNumberFormat="1" applyFont="1" applyBorder="1" applyAlignment="1">
      <alignment horizontal="center" vertical="center" wrapText="1"/>
    </xf>
    <xf numFmtId="166" fontId="14" fillId="0" borderId="26" xfId="0" applyNumberFormat="1" applyFont="1" applyBorder="1" applyAlignment="1">
      <alignment horizontal="center" vertical="center"/>
    </xf>
    <xf numFmtId="166" fontId="14" fillId="0" borderId="10" xfId="0" applyNumberFormat="1" applyFont="1" applyBorder="1" applyAlignment="1">
      <alignment horizontal="center" vertical="center"/>
    </xf>
    <xf numFmtId="166" fontId="12" fillId="0" borderId="30" xfId="0" applyNumberFormat="1" applyFont="1" applyBorder="1" applyAlignment="1">
      <alignment vertical="center"/>
    </xf>
    <xf numFmtId="0" fontId="18" fillId="0" borderId="0" xfId="0" applyFont="1" applyAlignment="1">
      <alignment horizontal="center"/>
    </xf>
    <xf numFmtId="0" fontId="14" fillId="0" borderId="20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4" fillId="0" borderId="21" xfId="0" applyFont="1" applyFill="1" applyBorder="1" applyAlignment="1">
      <alignment horizontal="center" vertical="center"/>
    </xf>
    <xf numFmtId="0" fontId="14" fillId="0" borderId="22" xfId="0" applyFont="1" applyFill="1" applyBorder="1" applyAlignment="1">
      <alignment horizontal="center" vertical="center"/>
    </xf>
    <xf numFmtId="0" fontId="14" fillId="0" borderId="25" xfId="0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center" vertical="center"/>
    </xf>
    <xf numFmtId="0" fontId="14" fillId="0" borderId="31" xfId="0" applyFont="1" applyFill="1" applyBorder="1" applyAlignment="1">
      <alignment horizontal="center" vertical="center"/>
    </xf>
    <xf numFmtId="0" fontId="14" fillId="0" borderId="30" xfId="0" applyFont="1" applyFill="1" applyBorder="1" applyAlignment="1">
      <alignment horizontal="center" vertical="center"/>
    </xf>
    <xf numFmtId="0" fontId="14" fillId="0" borderId="32" xfId="0" applyFont="1" applyFill="1" applyBorder="1" applyAlignment="1">
      <alignment horizontal="center" vertical="center"/>
    </xf>
    <xf numFmtId="0" fontId="14" fillId="0" borderId="26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26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2" fillId="0" borderId="20" xfId="0" applyFont="1" applyBorder="1" applyAlignment="1">
      <alignment horizontal="left" vertical="center" wrapText="1"/>
    </xf>
    <xf numFmtId="0" fontId="12" fillId="0" borderId="21" xfId="0" applyFont="1" applyBorder="1" applyAlignment="1">
      <alignment horizontal="left" vertical="center" wrapText="1"/>
    </xf>
    <xf numFmtId="0" fontId="14" fillId="0" borderId="36" xfId="0" applyFont="1" applyFill="1" applyBorder="1" applyAlignment="1">
      <alignment horizontal="center" vertical="center"/>
    </xf>
    <xf numFmtId="0" fontId="14" fillId="0" borderId="37" xfId="0" applyFont="1" applyFill="1" applyBorder="1" applyAlignment="1">
      <alignment horizontal="center" vertical="center"/>
    </xf>
    <xf numFmtId="0" fontId="14" fillId="0" borderId="38" xfId="0" applyFont="1" applyFill="1" applyBorder="1" applyAlignment="1">
      <alignment horizontal="center" vertical="center"/>
    </xf>
    <xf numFmtId="0" fontId="14" fillId="0" borderId="31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left" vertical="top" wrapText="1"/>
    </xf>
    <xf numFmtId="0" fontId="16" fillId="0" borderId="8" xfId="0" applyFont="1" applyFill="1" applyBorder="1" applyAlignment="1" applyProtection="1">
      <alignment horizontal="center" vertical="top"/>
      <protection locked="0"/>
    </xf>
    <xf numFmtId="0" fontId="16" fillId="0" borderId="6" xfId="0" applyFont="1" applyFill="1" applyBorder="1" applyAlignment="1" applyProtection="1">
      <alignment horizontal="center" vertical="top"/>
      <protection locked="0"/>
    </xf>
    <xf numFmtId="0" fontId="16" fillId="0" borderId="7" xfId="0" applyFont="1" applyFill="1" applyBorder="1" applyAlignment="1" applyProtection="1">
      <alignment horizontal="center" vertical="top"/>
      <protection locked="0"/>
    </xf>
    <xf numFmtId="0" fontId="16" fillId="0" borderId="1" xfId="0" applyFont="1" applyFill="1" applyBorder="1" applyAlignment="1">
      <alignment horizontal="center" vertical="top"/>
    </xf>
    <xf numFmtId="0" fontId="16" fillId="0" borderId="0" xfId="0" applyFont="1" applyFill="1" applyAlignment="1">
      <alignment horizontal="center" vertical="top"/>
    </xf>
    <xf numFmtId="0" fontId="16" fillId="0" borderId="2" xfId="0" applyFont="1" applyFill="1" applyBorder="1" applyAlignment="1">
      <alignment horizontal="center" vertical="top"/>
    </xf>
    <xf numFmtId="0" fontId="16" fillId="0" borderId="1" xfId="0" applyFont="1" applyFill="1" applyBorder="1" applyAlignment="1" applyProtection="1">
      <alignment horizontal="center" vertical="top"/>
      <protection locked="0"/>
    </xf>
    <xf numFmtId="0" fontId="16" fillId="0" borderId="0" xfId="0" applyFont="1" applyFill="1" applyBorder="1" applyAlignment="1" applyProtection="1">
      <alignment horizontal="center" vertical="top"/>
      <protection locked="0"/>
    </xf>
    <xf numFmtId="0" fontId="16" fillId="0" borderId="2" xfId="0" applyFont="1" applyFill="1" applyBorder="1" applyAlignment="1" applyProtection="1">
      <alignment horizontal="center" vertical="top"/>
      <protection locked="0"/>
    </xf>
    <xf numFmtId="0" fontId="16" fillId="0" borderId="3" xfId="0" applyFont="1" applyFill="1" applyBorder="1" applyAlignment="1">
      <alignment horizontal="center" vertical="top" wrapText="1" readingOrder="1"/>
    </xf>
    <xf numFmtId="0" fontId="16" fillId="0" borderId="4" xfId="0" applyFont="1" applyFill="1" applyBorder="1" applyAlignment="1">
      <alignment horizontal="center" vertical="top" wrapText="1" readingOrder="1"/>
    </xf>
    <xf numFmtId="0" fontId="16" fillId="0" borderId="5" xfId="0" applyFont="1" applyFill="1" applyBorder="1" applyAlignment="1">
      <alignment horizontal="center" vertical="top" wrapText="1" readingOrder="1"/>
    </xf>
    <xf numFmtId="0" fontId="16" fillId="0" borderId="13" xfId="0" applyFont="1" applyFill="1" applyBorder="1" applyAlignment="1">
      <alignment horizontal="center" vertical="center" wrapText="1" readingOrder="1"/>
    </xf>
    <xf numFmtId="0" fontId="16" fillId="0" borderId="16" xfId="0" applyFont="1" applyFill="1" applyBorder="1" applyAlignment="1">
      <alignment horizontal="center" vertical="center" wrapText="1" readingOrder="1"/>
    </xf>
    <xf numFmtId="167" fontId="16" fillId="0" borderId="42" xfId="0" applyNumberFormat="1" applyFont="1" applyFill="1" applyBorder="1" applyAlignment="1">
      <alignment horizontal="center" vertical="top"/>
    </xf>
    <xf numFmtId="167" fontId="16" fillId="0" borderId="14" xfId="0" applyNumberFormat="1" applyFont="1" applyFill="1" applyBorder="1" applyAlignment="1">
      <alignment horizontal="center" vertical="top"/>
    </xf>
    <xf numFmtId="167" fontId="16" fillId="0" borderId="1" xfId="0" applyNumberFormat="1" applyFont="1" applyFill="1" applyBorder="1" applyAlignment="1">
      <alignment horizontal="center" vertical="top"/>
    </xf>
    <xf numFmtId="0" fontId="16" fillId="0" borderId="14" xfId="0" applyFont="1" applyFill="1" applyBorder="1" applyAlignment="1">
      <alignment horizontal="center" vertical="center" wrapText="1" readingOrder="1"/>
    </xf>
    <xf numFmtId="0" fontId="2" fillId="0" borderId="25" xfId="0" applyFont="1" applyBorder="1" applyAlignment="1">
      <alignment horizontal="left" vertical="top"/>
    </xf>
    <xf numFmtId="0" fontId="14" fillId="0" borderId="30" xfId="0" applyFont="1" applyBorder="1" applyAlignment="1">
      <alignment horizontal="left" vertical="center" wrapText="1"/>
    </xf>
    <xf numFmtId="0" fontId="12" fillId="0" borderId="30" xfId="0" applyFont="1" applyBorder="1" applyAlignment="1">
      <alignment horizontal="left" vertical="center" wrapText="1"/>
    </xf>
    <xf numFmtId="0" fontId="14" fillId="0" borderId="0" xfId="0" applyFont="1" applyFill="1" applyBorder="1" applyAlignment="1">
      <alignment horizontal="center" vertical="center"/>
    </xf>
    <xf numFmtId="0" fontId="14" fillId="0" borderId="43" xfId="0" applyFont="1" applyFill="1" applyBorder="1" applyAlignment="1">
      <alignment horizontal="center" vertical="center"/>
    </xf>
    <xf numFmtId="0" fontId="14" fillId="0" borderId="44" xfId="0" applyFont="1" applyFill="1" applyBorder="1" applyAlignment="1">
      <alignment horizontal="center" vertical="center"/>
    </xf>
  </cellXfs>
  <cellStyles count="10">
    <cellStyle name="=C:\WINNT\SYSTEM32\COMMAND.COM" xfId="1"/>
    <cellStyle name="Millares" xfId="2" builtinId="3"/>
    <cellStyle name="Millares 2" xfId="5"/>
    <cellStyle name="Normal" xfId="0" builtinId="0"/>
    <cellStyle name="Normal 2" xfId="3"/>
    <cellStyle name="Normal 2 2" xfId="8"/>
    <cellStyle name="Normal 3" xfId="6"/>
    <cellStyle name="Normal 3 2" xfId="9"/>
    <cellStyle name="Normal 9" xfId="4"/>
    <cellStyle name="Porcentaje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2:E221"/>
  <sheetViews>
    <sheetView workbookViewId="0">
      <selection activeCell="A2" sqref="A2:E3"/>
    </sheetView>
  </sheetViews>
  <sheetFormatPr baseColWidth="10" defaultRowHeight="15" x14ac:dyDescent="0.25"/>
  <cols>
    <col min="4" max="5" width="11.42578125" style="7"/>
  </cols>
  <sheetData>
    <row r="2" spans="1:5" x14ac:dyDescent="0.25">
      <c r="A2" s="296" t="s">
        <v>1</v>
      </c>
      <c r="B2" s="296"/>
      <c r="C2" s="296"/>
      <c r="D2" s="296"/>
      <c r="E2" s="13" t="e">
        <f>#REF!</f>
        <v>#REF!</v>
      </c>
    </row>
    <row r="3" spans="1:5" x14ac:dyDescent="0.25">
      <c r="A3" s="296" t="s">
        <v>3</v>
      </c>
      <c r="B3" s="296"/>
      <c r="C3" s="296"/>
      <c r="D3" s="296"/>
      <c r="E3" s="13" t="e">
        <f>#REF!</f>
        <v>#REF!</v>
      </c>
    </row>
    <row r="4" spans="1:5" x14ac:dyDescent="0.25">
      <c r="A4" s="296" t="s">
        <v>2</v>
      </c>
      <c r="B4" s="296"/>
      <c r="C4" s="296"/>
      <c r="D4" s="296"/>
      <c r="E4" s="14"/>
    </row>
    <row r="5" spans="1:5" x14ac:dyDescent="0.25">
      <c r="A5" s="296" t="s">
        <v>71</v>
      </c>
      <c r="B5" s="296"/>
      <c r="C5" s="296"/>
      <c r="D5" s="296"/>
      <c r="E5" t="s">
        <v>69</v>
      </c>
    </row>
    <row r="6" spans="1:5" x14ac:dyDescent="0.25">
      <c r="A6" s="6"/>
      <c r="B6" s="6"/>
      <c r="C6" s="291" t="s">
        <v>4</v>
      </c>
      <c r="D6" s="291"/>
      <c r="E6" s="1">
        <v>2013</v>
      </c>
    </row>
    <row r="7" spans="1:5" x14ac:dyDescent="0.25">
      <c r="A7" s="287" t="s">
        <v>67</v>
      </c>
      <c r="B7" s="288" t="s">
        <v>7</v>
      </c>
      <c r="C7" s="289" t="s">
        <v>9</v>
      </c>
      <c r="D7" s="289"/>
      <c r="E7" s="8" t="e">
        <f>#REF!</f>
        <v>#REF!</v>
      </c>
    </row>
    <row r="8" spans="1:5" x14ac:dyDescent="0.25">
      <c r="A8" s="287"/>
      <c r="B8" s="288"/>
      <c r="C8" s="289" t="s">
        <v>11</v>
      </c>
      <c r="D8" s="289"/>
      <c r="E8" s="8" t="e">
        <f>#REF!</f>
        <v>#REF!</v>
      </c>
    </row>
    <row r="9" spans="1:5" x14ac:dyDescent="0.25">
      <c r="A9" s="287"/>
      <c r="B9" s="288"/>
      <c r="C9" s="289" t="s">
        <v>13</v>
      </c>
      <c r="D9" s="289"/>
      <c r="E9" s="8" t="e">
        <f>#REF!</f>
        <v>#REF!</v>
      </c>
    </row>
    <row r="10" spans="1:5" x14ac:dyDescent="0.25">
      <c r="A10" s="287"/>
      <c r="B10" s="288"/>
      <c r="C10" s="289" t="s">
        <v>15</v>
      </c>
      <c r="D10" s="289"/>
      <c r="E10" s="8" t="e">
        <f>#REF!</f>
        <v>#REF!</v>
      </c>
    </row>
    <row r="11" spans="1:5" x14ac:dyDescent="0.25">
      <c r="A11" s="287"/>
      <c r="B11" s="288"/>
      <c r="C11" s="289" t="s">
        <v>17</v>
      </c>
      <c r="D11" s="289"/>
      <c r="E11" s="8" t="e">
        <f>#REF!</f>
        <v>#REF!</v>
      </c>
    </row>
    <row r="12" spans="1:5" x14ac:dyDescent="0.25">
      <c r="A12" s="287"/>
      <c r="B12" s="288"/>
      <c r="C12" s="289" t="s">
        <v>19</v>
      </c>
      <c r="D12" s="289"/>
      <c r="E12" s="8" t="e">
        <f>#REF!</f>
        <v>#REF!</v>
      </c>
    </row>
    <row r="13" spans="1:5" x14ac:dyDescent="0.25">
      <c r="A13" s="287"/>
      <c r="B13" s="288"/>
      <c r="C13" s="289" t="s">
        <v>21</v>
      </c>
      <c r="D13" s="289"/>
      <c r="E13" s="8" t="e">
        <f>#REF!</f>
        <v>#REF!</v>
      </c>
    </row>
    <row r="14" spans="1:5" ht="15.75" thickBot="1" x14ac:dyDescent="0.3">
      <c r="A14" s="287"/>
      <c r="B14" s="4"/>
      <c r="C14" s="290" t="s">
        <v>24</v>
      </c>
      <c r="D14" s="290"/>
      <c r="E14" s="9" t="e">
        <f>#REF!</f>
        <v>#REF!</v>
      </c>
    </row>
    <row r="15" spans="1:5" x14ac:dyDescent="0.25">
      <c r="A15" s="287"/>
      <c r="B15" s="288" t="s">
        <v>26</v>
      </c>
      <c r="C15" s="289" t="s">
        <v>28</v>
      </c>
      <c r="D15" s="289"/>
      <c r="E15" s="8" t="e">
        <f>#REF!</f>
        <v>#REF!</v>
      </c>
    </row>
    <row r="16" spans="1:5" x14ac:dyDescent="0.25">
      <c r="A16" s="287"/>
      <c r="B16" s="288"/>
      <c r="C16" s="289" t="s">
        <v>30</v>
      </c>
      <c r="D16" s="289"/>
      <c r="E16" s="8" t="e">
        <f>#REF!</f>
        <v>#REF!</v>
      </c>
    </row>
    <row r="17" spans="1:5" x14ac:dyDescent="0.25">
      <c r="A17" s="287"/>
      <c r="B17" s="288"/>
      <c r="C17" s="289" t="s">
        <v>32</v>
      </c>
      <c r="D17" s="289"/>
      <c r="E17" s="8" t="e">
        <f>#REF!</f>
        <v>#REF!</v>
      </c>
    </row>
    <row r="18" spans="1:5" x14ac:dyDescent="0.25">
      <c r="A18" s="287"/>
      <c r="B18" s="288"/>
      <c r="C18" s="289" t="s">
        <v>34</v>
      </c>
      <c r="D18" s="289"/>
      <c r="E18" s="8" t="e">
        <f>#REF!</f>
        <v>#REF!</v>
      </c>
    </row>
    <row r="19" spans="1:5" x14ac:dyDescent="0.25">
      <c r="A19" s="287"/>
      <c r="B19" s="288"/>
      <c r="C19" s="289" t="s">
        <v>36</v>
      </c>
      <c r="D19" s="289"/>
      <c r="E19" s="8" t="e">
        <f>#REF!</f>
        <v>#REF!</v>
      </c>
    </row>
    <row r="20" spans="1:5" x14ac:dyDescent="0.25">
      <c r="A20" s="287"/>
      <c r="B20" s="288"/>
      <c r="C20" s="289" t="s">
        <v>38</v>
      </c>
      <c r="D20" s="289"/>
      <c r="E20" s="8" t="e">
        <f>#REF!</f>
        <v>#REF!</v>
      </c>
    </row>
    <row r="21" spans="1:5" x14ac:dyDescent="0.25">
      <c r="A21" s="287"/>
      <c r="B21" s="288"/>
      <c r="C21" s="289" t="s">
        <v>40</v>
      </c>
      <c r="D21" s="289"/>
      <c r="E21" s="8" t="e">
        <f>#REF!</f>
        <v>#REF!</v>
      </c>
    </row>
    <row r="22" spans="1:5" x14ac:dyDescent="0.25">
      <c r="A22" s="287"/>
      <c r="B22" s="288"/>
      <c r="C22" s="289" t="s">
        <v>41</v>
      </c>
      <c r="D22" s="289"/>
      <c r="E22" s="8" t="e">
        <f>#REF!</f>
        <v>#REF!</v>
      </c>
    </row>
    <row r="23" spans="1:5" x14ac:dyDescent="0.25">
      <c r="A23" s="287"/>
      <c r="B23" s="288"/>
      <c r="C23" s="289" t="s">
        <v>43</v>
      </c>
      <c r="D23" s="289"/>
      <c r="E23" s="8" t="e">
        <f>#REF!</f>
        <v>#REF!</v>
      </c>
    </row>
    <row r="24" spans="1:5" ht="15.75" thickBot="1" x14ac:dyDescent="0.3">
      <c r="A24" s="287"/>
      <c r="B24" s="4"/>
      <c r="C24" s="290" t="s">
        <v>45</v>
      </c>
      <c r="D24" s="290"/>
      <c r="E24" s="9" t="e">
        <f>#REF!</f>
        <v>#REF!</v>
      </c>
    </row>
    <row r="25" spans="1:5" ht="15.75" thickBot="1" x14ac:dyDescent="0.3">
      <c r="A25" s="287"/>
      <c r="B25" s="2"/>
      <c r="C25" s="290" t="s">
        <v>47</v>
      </c>
      <c r="D25" s="290"/>
      <c r="E25" s="9" t="e">
        <f>#REF!</f>
        <v>#REF!</v>
      </c>
    </row>
    <row r="26" spans="1:5" x14ac:dyDescent="0.25">
      <c r="A26" s="287" t="s">
        <v>68</v>
      </c>
      <c r="B26" s="288" t="s">
        <v>8</v>
      </c>
      <c r="C26" s="289" t="s">
        <v>10</v>
      </c>
      <c r="D26" s="289"/>
      <c r="E26" s="8" t="e">
        <f>#REF!</f>
        <v>#REF!</v>
      </c>
    </row>
    <row r="27" spans="1:5" x14ac:dyDescent="0.25">
      <c r="A27" s="287"/>
      <c r="B27" s="288"/>
      <c r="C27" s="289" t="s">
        <v>12</v>
      </c>
      <c r="D27" s="289"/>
      <c r="E27" s="8" t="e">
        <f>#REF!</f>
        <v>#REF!</v>
      </c>
    </row>
    <row r="28" spans="1:5" x14ac:dyDescent="0.25">
      <c r="A28" s="287"/>
      <c r="B28" s="288"/>
      <c r="C28" s="289" t="s">
        <v>14</v>
      </c>
      <c r="D28" s="289"/>
      <c r="E28" s="8" t="e">
        <f>#REF!</f>
        <v>#REF!</v>
      </c>
    </row>
    <row r="29" spans="1:5" x14ac:dyDescent="0.25">
      <c r="A29" s="287"/>
      <c r="B29" s="288"/>
      <c r="C29" s="289" t="s">
        <v>16</v>
      </c>
      <c r="D29" s="289"/>
      <c r="E29" s="8" t="e">
        <f>#REF!</f>
        <v>#REF!</v>
      </c>
    </row>
    <row r="30" spans="1:5" x14ac:dyDescent="0.25">
      <c r="A30" s="287"/>
      <c r="B30" s="288"/>
      <c r="C30" s="289" t="s">
        <v>18</v>
      </c>
      <c r="D30" s="289"/>
      <c r="E30" s="8" t="e">
        <f>#REF!</f>
        <v>#REF!</v>
      </c>
    </row>
    <row r="31" spans="1:5" x14ac:dyDescent="0.25">
      <c r="A31" s="287"/>
      <c r="B31" s="288"/>
      <c r="C31" s="289" t="s">
        <v>20</v>
      </c>
      <c r="D31" s="289"/>
      <c r="E31" s="8" t="e">
        <f>#REF!</f>
        <v>#REF!</v>
      </c>
    </row>
    <row r="32" spans="1:5" x14ac:dyDescent="0.25">
      <c r="A32" s="287"/>
      <c r="B32" s="288"/>
      <c r="C32" s="289" t="s">
        <v>22</v>
      </c>
      <c r="D32" s="289"/>
      <c r="E32" s="8" t="e">
        <f>#REF!</f>
        <v>#REF!</v>
      </c>
    </row>
    <row r="33" spans="1:5" x14ac:dyDescent="0.25">
      <c r="A33" s="287"/>
      <c r="B33" s="288"/>
      <c r="C33" s="289" t="s">
        <v>23</v>
      </c>
      <c r="D33" s="289"/>
      <c r="E33" s="8" t="e">
        <f>#REF!</f>
        <v>#REF!</v>
      </c>
    </row>
    <row r="34" spans="1:5" ht="15.75" thickBot="1" x14ac:dyDescent="0.3">
      <c r="A34" s="287"/>
      <c r="B34" s="4"/>
      <c r="C34" s="290" t="s">
        <v>25</v>
      </c>
      <c r="D34" s="290"/>
      <c r="E34" s="9" t="e">
        <f>#REF!</f>
        <v>#REF!</v>
      </c>
    </row>
    <row r="35" spans="1:5" x14ac:dyDescent="0.25">
      <c r="A35" s="287"/>
      <c r="B35" s="288" t="s">
        <v>27</v>
      </c>
      <c r="C35" s="289" t="s">
        <v>29</v>
      </c>
      <c r="D35" s="289"/>
      <c r="E35" s="8" t="e">
        <f>#REF!</f>
        <v>#REF!</v>
      </c>
    </row>
    <row r="36" spans="1:5" x14ac:dyDescent="0.25">
      <c r="A36" s="287"/>
      <c r="B36" s="288"/>
      <c r="C36" s="289" t="s">
        <v>31</v>
      </c>
      <c r="D36" s="289"/>
      <c r="E36" s="8" t="e">
        <f>#REF!</f>
        <v>#REF!</v>
      </c>
    </row>
    <row r="37" spans="1:5" x14ac:dyDescent="0.25">
      <c r="A37" s="287"/>
      <c r="B37" s="288"/>
      <c r="C37" s="289" t="s">
        <v>33</v>
      </c>
      <c r="D37" s="289"/>
      <c r="E37" s="8" t="e">
        <f>#REF!</f>
        <v>#REF!</v>
      </c>
    </row>
    <row r="38" spans="1:5" x14ac:dyDescent="0.25">
      <c r="A38" s="287"/>
      <c r="B38" s="288"/>
      <c r="C38" s="289" t="s">
        <v>35</v>
      </c>
      <c r="D38" s="289"/>
      <c r="E38" s="8" t="e">
        <f>#REF!</f>
        <v>#REF!</v>
      </c>
    </row>
    <row r="39" spans="1:5" x14ac:dyDescent="0.25">
      <c r="A39" s="287"/>
      <c r="B39" s="288"/>
      <c r="C39" s="289" t="s">
        <v>37</v>
      </c>
      <c r="D39" s="289"/>
      <c r="E39" s="8" t="e">
        <f>#REF!</f>
        <v>#REF!</v>
      </c>
    </row>
    <row r="40" spans="1:5" x14ac:dyDescent="0.25">
      <c r="A40" s="287"/>
      <c r="B40" s="288"/>
      <c r="C40" s="289" t="s">
        <v>39</v>
      </c>
      <c r="D40" s="289"/>
      <c r="E40" s="8" t="e">
        <f>#REF!</f>
        <v>#REF!</v>
      </c>
    </row>
    <row r="41" spans="1:5" ht="15.75" thickBot="1" x14ac:dyDescent="0.3">
      <c r="A41" s="287"/>
      <c r="B41" s="2"/>
      <c r="C41" s="290" t="s">
        <v>42</v>
      </c>
      <c r="D41" s="290"/>
      <c r="E41" s="9" t="e">
        <f>#REF!</f>
        <v>#REF!</v>
      </c>
    </row>
    <row r="42" spans="1:5" ht="15.75" thickBot="1" x14ac:dyDescent="0.3">
      <c r="A42" s="287"/>
      <c r="B42" s="2"/>
      <c r="C42" s="290" t="s">
        <v>44</v>
      </c>
      <c r="D42" s="290"/>
      <c r="E42" s="9" t="e">
        <f>#REF!</f>
        <v>#REF!</v>
      </c>
    </row>
    <row r="43" spans="1:5" x14ac:dyDescent="0.25">
      <c r="A43" s="3"/>
      <c r="B43" s="288" t="s">
        <v>46</v>
      </c>
      <c r="C43" s="292" t="s">
        <v>48</v>
      </c>
      <c r="D43" s="292"/>
      <c r="E43" s="10" t="e">
        <f>#REF!</f>
        <v>#REF!</v>
      </c>
    </row>
    <row r="44" spans="1:5" x14ac:dyDescent="0.25">
      <c r="A44" s="3"/>
      <c r="B44" s="288"/>
      <c r="C44" s="289" t="s">
        <v>49</v>
      </c>
      <c r="D44" s="289"/>
      <c r="E44" s="8" t="e">
        <f>#REF!</f>
        <v>#REF!</v>
      </c>
    </row>
    <row r="45" spans="1:5" x14ac:dyDescent="0.25">
      <c r="A45" s="3"/>
      <c r="B45" s="288"/>
      <c r="C45" s="289" t="s">
        <v>50</v>
      </c>
      <c r="D45" s="289"/>
      <c r="E45" s="8" t="e">
        <f>#REF!</f>
        <v>#REF!</v>
      </c>
    </row>
    <row r="46" spans="1:5" x14ac:dyDescent="0.25">
      <c r="A46" s="3"/>
      <c r="B46" s="288"/>
      <c r="C46" s="289" t="s">
        <v>51</v>
      </c>
      <c r="D46" s="289"/>
      <c r="E46" s="8" t="e">
        <f>#REF!</f>
        <v>#REF!</v>
      </c>
    </row>
    <row r="47" spans="1:5" x14ac:dyDescent="0.25">
      <c r="A47" s="3"/>
      <c r="B47" s="288"/>
      <c r="C47" s="292" t="s">
        <v>52</v>
      </c>
      <c r="D47" s="292"/>
      <c r="E47" s="10" t="e">
        <f>#REF!</f>
        <v>#REF!</v>
      </c>
    </row>
    <row r="48" spans="1:5" x14ac:dyDescent="0.25">
      <c r="A48" s="3"/>
      <c r="B48" s="288"/>
      <c r="C48" s="289" t="s">
        <v>53</v>
      </c>
      <c r="D48" s="289"/>
      <c r="E48" s="8" t="e">
        <f>#REF!</f>
        <v>#REF!</v>
      </c>
    </row>
    <row r="49" spans="1:5" x14ac:dyDescent="0.25">
      <c r="A49" s="3"/>
      <c r="B49" s="288"/>
      <c r="C49" s="289" t="s">
        <v>54</v>
      </c>
      <c r="D49" s="289"/>
      <c r="E49" s="8" t="e">
        <f>#REF!</f>
        <v>#REF!</v>
      </c>
    </row>
    <row r="50" spans="1:5" x14ac:dyDescent="0.25">
      <c r="A50" s="3"/>
      <c r="B50" s="288"/>
      <c r="C50" s="289" t="s">
        <v>55</v>
      </c>
      <c r="D50" s="289"/>
      <c r="E50" s="8" t="e">
        <f>#REF!</f>
        <v>#REF!</v>
      </c>
    </row>
    <row r="51" spans="1:5" x14ac:dyDescent="0.25">
      <c r="A51" s="3"/>
      <c r="B51" s="288"/>
      <c r="C51" s="289" t="s">
        <v>56</v>
      </c>
      <c r="D51" s="289"/>
      <c r="E51" s="8" t="e">
        <f>#REF!</f>
        <v>#REF!</v>
      </c>
    </row>
    <row r="52" spans="1:5" x14ac:dyDescent="0.25">
      <c r="A52" s="3"/>
      <c r="B52" s="288"/>
      <c r="C52" s="289" t="s">
        <v>57</v>
      </c>
      <c r="D52" s="289"/>
      <c r="E52" s="8" t="e">
        <f>#REF!</f>
        <v>#REF!</v>
      </c>
    </row>
    <row r="53" spans="1:5" x14ac:dyDescent="0.25">
      <c r="A53" s="3"/>
      <c r="B53" s="288"/>
      <c r="C53" s="292" t="s">
        <v>58</v>
      </c>
      <c r="D53" s="292"/>
      <c r="E53" s="10" t="e">
        <f>#REF!</f>
        <v>#REF!</v>
      </c>
    </row>
    <row r="54" spans="1:5" x14ac:dyDescent="0.25">
      <c r="A54" s="3"/>
      <c r="B54" s="288"/>
      <c r="C54" s="289" t="s">
        <v>59</v>
      </c>
      <c r="D54" s="289"/>
      <c r="E54" s="8" t="e">
        <f>#REF!</f>
        <v>#REF!</v>
      </c>
    </row>
    <row r="55" spans="1:5" x14ac:dyDescent="0.25">
      <c r="A55" s="3"/>
      <c r="B55" s="288"/>
      <c r="C55" s="289" t="s">
        <v>60</v>
      </c>
      <c r="D55" s="289"/>
      <c r="E55" s="8" t="e">
        <f>#REF!</f>
        <v>#REF!</v>
      </c>
    </row>
    <row r="56" spans="1:5" ht="15.75" thickBot="1" x14ac:dyDescent="0.3">
      <c r="A56" s="3"/>
      <c r="B56" s="288"/>
      <c r="C56" s="290" t="s">
        <v>61</v>
      </c>
      <c r="D56" s="290"/>
      <c r="E56" s="9" t="e">
        <f>#REF!</f>
        <v>#REF!</v>
      </c>
    </row>
    <row r="57" spans="1:5" ht="15.75" thickBot="1" x14ac:dyDescent="0.3">
      <c r="A57" s="3"/>
      <c r="B57" s="2"/>
      <c r="C57" s="290" t="s">
        <v>62</v>
      </c>
      <c r="D57" s="290"/>
      <c r="E57" s="9" t="e">
        <f>#REF!</f>
        <v>#REF!</v>
      </c>
    </row>
    <row r="58" spans="1:5" x14ac:dyDescent="0.25">
      <c r="A58" s="3"/>
      <c r="B58" s="2"/>
      <c r="C58" s="291" t="s">
        <v>4</v>
      </c>
      <c r="D58" s="291"/>
      <c r="E58" s="1">
        <v>2012</v>
      </c>
    </row>
    <row r="59" spans="1:5" x14ac:dyDescent="0.25">
      <c r="A59" s="287" t="s">
        <v>67</v>
      </c>
      <c r="B59" s="288" t="s">
        <v>7</v>
      </c>
      <c r="C59" s="289" t="s">
        <v>9</v>
      </c>
      <c r="D59" s="289"/>
      <c r="E59" s="8" t="e">
        <f>#REF!</f>
        <v>#REF!</v>
      </c>
    </row>
    <row r="60" spans="1:5" x14ac:dyDescent="0.25">
      <c r="A60" s="287"/>
      <c r="B60" s="288"/>
      <c r="C60" s="289" t="s">
        <v>11</v>
      </c>
      <c r="D60" s="289"/>
      <c r="E60" s="8" t="e">
        <f>#REF!</f>
        <v>#REF!</v>
      </c>
    </row>
    <row r="61" spans="1:5" x14ac:dyDescent="0.25">
      <c r="A61" s="287"/>
      <c r="B61" s="288"/>
      <c r="C61" s="289" t="s">
        <v>13</v>
      </c>
      <c r="D61" s="289"/>
      <c r="E61" s="8" t="e">
        <f>#REF!</f>
        <v>#REF!</v>
      </c>
    </row>
    <row r="62" spans="1:5" x14ac:dyDescent="0.25">
      <c r="A62" s="287"/>
      <c r="B62" s="288"/>
      <c r="C62" s="289" t="s">
        <v>15</v>
      </c>
      <c r="D62" s="289"/>
      <c r="E62" s="8" t="e">
        <f>#REF!</f>
        <v>#REF!</v>
      </c>
    </row>
    <row r="63" spans="1:5" x14ac:dyDescent="0.25">
      <c r="A63" s="287"/>
      <c r="B63" s="288"/>
      <c r="C63" s="289" t="s">
        <v>17</v>
      </c>
      <c r="D63" s="289"/>
      <c r="E63" s="8" t="e">
        <f>#REF!</f>
        <v>#REF!</v>
      </c>
    </row>
    <row r="64" spans="1:5" x14ac:dyDescent="0.25">
      <c r="A64" s="287"/>
      <c r="B64" s="288"/>
      <c r="C64" s="289" t="s">
        <v>19</v>
      </c>
      <c r="D64" s="289"/>
      <c r="E64" s="8" t="e">
        <f>#REF!</f>
        <v>#REF!</v>
      </c>
    </row>
    <row r="65" spans="1:5" x14ac:dyDescent="0.25">
      <c r="A65" s="287"/>
      <c r="B65" s="288"/>
      <c r="C65" s="289" t="s">
        <v>21</v>
      </c>
      <c r="D65" s="289"/>
      <c r="E65" s="8" t="e">
        <f>#REF!</f>
        <v>#REF!</v>
      </c>
    </row>
    <row r="66" spans="1:5" ht="15.75" thickBot="1" x14ac:dyDescent="0.3">
      <c r="A66" s="287"/>
      <c r="B66" s="4"/>
      <c r="C66" s="290" t="s">
        <v>24</v>
      </c>
      <c r="D66" s="290"/>
      <c r="E66" s="9" t="e">
        <f>#REF!</f>
        <v>#REF!</v>
      </c>
    </row>
    <row r="67" spans="1:5" x14ac:dyDescent="0.25">
      <c r="A67" s="287"/>
      <c r="B67" s="288" t="s">
        <v>26</v>
      </c>
      <c r="C67" s="289" t="s">
        <v>28</v>
      </c>
      <c r="D67" s="289"/>
      <c r="E67" s="8" t="e">
        <f>#REF!</f>
        <v>#REF!</v>
      </c>
    </row>
    <row r="68" spans="1:5" x14ac:dyDescent="0.25">
      <c r="A68" s="287"/>
      <c r="B68" s="288"/>
      <c r="C68" s="289" t="s">
        <v>30</v>
      </c>
      <c r="D68" s="289"/>
      <c r="E68" s="8" t="e">
        <f>#REF!</f>
        <v>#REF!</v>
      </c>
    </row>
    <row r="69" spans="1:5" x14ac:dyDescent="0.25">
      <c r="A69" s="287"/>
      <c r="B69" s="288"/>
      <c r="C69" s="289" t="s">
        <v>32</v>
      </c>
      <c r="D69" s="289"/>
      <c r="E69" s="8" t="e">
        <f>#REF!</f>
        <v>#REF!</v>
      </c>
    </row>
    <row r="70" spans="1:5" x14ac:dyDescent="0.25">
      <c r="A70" s="287"/>
      <c r="B70" s="288"/>
      <c r="C70" s="289" t="s">
        <v>34</v>
      </c>
      <c r="D70" s="289"/>
      <c r="E70" s="8" t="e">
        <f>#REF!</f>
        <v>#REF!</v>
      </c>
    </row>
    <row r="71" spans="1:5" x14ac:dyDescent="0.25">
      <c r="A71" s="287"/>
      <c r="B71" s="288"/>
      <c r="C71" s="289" t="s">
        <v>36</v>
      </c>
      <c r="D71" s="289"/>
      <c r="E71" s="8" t="e">
        <f>#REF!</f>
        <v>#REF!</v>
      </c>
    </row>
    <row r="72" spans="1:5" x14ac:dyDescent="0.25">
      <c r="A72" s="287"/>
      <c r="B72" s="288"/>
      <c r="C72" s="289" t="s">
        <v>38</v>
      </c>
      <c r="D72" s="289"/>
      <c r="E72" s="8" t="e">
        <f>#REF!</f>
        <v>#REF!</v>
      </c>
    </row>
    <row r="73" spans="1:5" x14ac:dyDescent="0.25">
      <c r="A73" s="287"/>
      <c r="B73" s="288"/>
      <c r="C73" s="289" t="s">
        <v>40</v>
      </c>
      <c r="D73" s="289"/>
      <c r="E73" s="8" t="e">
        <f>#REF!</f>
        <v>#REF!</v>
      </c>
    </row>
    <row r="74" spans="1:5" x14ac:dyDescent="0.25">
      <c r="A74" s="287"/>
      <c r="B74" s="288"/>
      <c r="C74" s="289" t="s">
        <v>41</v>
      </c>
      <c r="D74" s="289"/>
      <c r="E74" s="8" t="e">
        <f>#REF!</f>
        <v>#REF!</v>
      </c>
    </row>
    <row r="75" spans="1:5" x14ac:dyDescent="0.25">
      <c r="A75" s="287"/>
      <c r="B75" s="288"/>
      <c r="C75" s="289" t="s">
        <v>43</v>
      </c>
      <c r="D75" s="289"/>
      <c r="E75" s="8" t="e">
        <f>#REF!</f>
        <v>#REF!</v>
      </c>
    </row>
    <row r="76" spans="1:5" ht="15.75" thickBot="1" x14ac:dyDescent="0.3">
      <c r="A76" s="287"/>
      <c r="B76" s="4"/>
      <c r="C76" s="290" t="s">
        <v>45</v>
      </c>
      <c r="D76" s="290"/>
      <c r="E76" s="9" t="e">
        <f>#REF!</f>
        <v>#REF!</v>
      </c>
    </row>
    <row r="77" spans="1:5" ht="15.75" thickBot="1" x14ac:dyDescent="0.3">
      <c r="A77" s="287"/>
      <c r="B77" s="2"/>
      <c r="C77" s="290" t="s">
        <v>47</v>
      </c>
      <c r="D77" s="290"/>
      <c r="E77" s="9" t="e">
        <f>#REF!</f>
        <v>#REF!</v>
      </c>
    </row>
    <row r="78" spans="1:5" x14ac:dyDescent="0.25">
      <c r="A78" s="287" t="s">
        <v>68</v>
      </c>
      <c r="B78" s="288" t="s">
        <v>8</v>
      </c>
      <c r="C78" s="289" t="s">
        <v>10</v>
      </c>
      <c r="D78" s="289"/>
      <c r="E78" s="8" t="e">
        <f>#REF!</f>
        <v>#REF!</v>
      </c>
    </row>
    <row r="79" spans="1:5" x14ac:dyDescent="0.25">
      <c r="A79" s="287"/>
      <c r="B79" s="288"/>
      <c r="C79" s="289" t="s">
        <v>12</v>
      </c>
      <c r="D79" s="289"/>
      <c r="E79" s="8" t="e">
        <f>#REF!</f>
        <v>#REF!</v>
      </c>
    </row>
    <row r="80" spans="1:5" x14ac:dyDescent="0.25">
      <c r="A80" s="287"/>
      <c r="B80" s="288"/>
      <c r="C80" s="289" t="s">
        <v>14</v>
      </c>
      <c r="D80" s="289"/>
      <c r="E80" s="8" t="e">
        <f>#REF!</f>
        <v>#REF!</v>
      </c>
    </row>
    <row r="81" spans="1:5" x14ac:dyDescent="0.25">
      <c r="A81" s="287"/>
      <c r="B81" s="288"/>
      <c r="C81" s="289" t="s">
        <v>16</v>
      </c>
      <c r="D81" s="289"/>
      <c r="E81" s="8" t="e">
        <f>#REF!</f>
        <v>#REF!</v>
      </c>
    </row>
    <row r="82" spans="1:5" x14ac:dyDescent="0.25">
      <c r="A82" s="287"/>
      <c r="B82" s="288"/>
      <c r="C82" s="289" t="s">
        <v>18</v>
      </c>
      <c r="D82" s="289"/>
      <c r="E82" s="8" t="e">
        <f>#REF!</f>
        <v>#REF!</v>
      </c>
    </row>
    <row r="83" spans="1:5" x14ac:dyDescent="0.25">
      <c r="A83" s="287"/>
      <c r="B83" s="288"/>
      <c r="C83" s="289" t="s">
        <v>20</v>
      </c>
      <c r="D83" s="289"/>
      <c r="E83" s="8" t="e">
        <f>#REF!</f>
        <v>#REF!</v>
      </c>
    </row>
    <row r="84" spans="1:5" x14ac:dyDescent="0.25">
      <c r="A84" s="287"/>
      <c r="B84" s="288"/>
      <c r="C84" s="289" t="s">
        <v>22</v>
      </c>
      <c r="D84" s="289"/>
      <c r="E84" s="8" t="e">
        <f>#REF!</f>
        <v>#REF!</v>
      </c>
    </row>
    <row r="85" spans="1:5" x14ac:dyDescent="0.25">
      <c r="A85" s="287"/>
      <c r="B85" s="288"/>
      <c r="C85" s="289" t="s">
        <v>23</v>
      </c>
      <c r="D85" s="289"/>
      <c r="E85" s="8" t="e">
        <f>#REF!</f>
        <v>#REF!</v>
      </c>
    </row>
    <row r="86" spans="1:5" ht="15.75" thickBot="1" x14ac:dyDescent="0.3">
      <c r="A86" s="287"/>
      <c r="B86" s="4"/>
      <c r="C86" s="290" t="s">
        <v>25</v>
      </c>
      <c r="D86" s="290"/>
      <c r="E86" s="9" t="e">
        <f>#REF!</f>
        <v>#REF!</v>
      </c>
    </row>
    <row r="87" spans="1:5" x14ac:dyDescent="0.25">
      <c r="A87" s="287"/>
      <c r="B87" s="288" t="s">
        <v>27</v>
      </c>
      <c r="C87" s="289" t="s">
        <v>29</v>
      </c>
      <c r="D87" s="289"/>
      <c r="E87" s="8" t="e">
        <f>#REF!</f>
        <v>#REF!</v>
      </c>
    </row>
    <row r="88" spans="1:5" x14ac:dyDescent="0.25">
      <c r="A88" s="287"/>
      <c r="B88" s="288"/>
      <c r="C88" s="289" t="s">
        <v>31</v>
      </c>
      <c r="D88" s="289"/>
      <c r="E88" s="8" t="e">
        <f>#REF!</f>
        <v>#REF!</v>
      </c>
    </row>
    <row r="89" spans="1:5" x14ac:dyDescent="0.25">
      <c r="A89" s="287"/>
      <c r="B89" s="288"/>
      <c r="C89" s="289" t="s">
        <v>33</v>
      </c>
      <c r="D89" s="289"/>
      <c r="E89" s="8" t="e">
        <f>#REF!</f>
        <v>#REF!</v>
      </c>
    </row>
    <row r="90" spans="1:5" x14ac:dyDescent="0.25">
      <c r="A90" s="287"/>
      <c r="B90" s="288"/>
      <c r="C90" s="289" t="s">
        <v>35</v>
      </c>
      <c r="D90" s="289"/>
      <c r="E90" s="8" t="e">
        <f>#REF!</f>
        <v>#REF!</v>
      </c>
    </row>
    <row r="91" spans="1:5" x14ac:dyDescent="0.25">
      <c r="A91" s="287"/>
      <c r="B91" s="288"/>
      <c r="C91" s="289" t="s">
        <v>37</v>
      </c>
      <c r="D91" s="289"/>
      <c r="E91" s="8" t="e">
        <f>#REF!</f>
        <v>#REF!</v>
      </c>
    </row>
    <row r="92" spans="1:5" x14ac:dyDescent="0.25">
      <c r="A92" s="287"/>
      <c r="B92" s="288"/>
      <c r="C92" s="289" t="s">
        <v>39</v>
      </c>
      <c r="D92" s="289"/>
      <c r="E92" s="8" t="e">
        <f>#REF!</f>
        <v>#REF!</v>
      </c>
    </row>
    <row r="93" spans="1:5" ht="15.75" thickBot="1" x14ac:dyDescent="0.3">
      <c r="A93" s="287"/>
      <c r="B93" s="2"/>
      <c r="C93" s="290" t="s">
        <v>42</v>
      </c>
      <c r="D93" s="290"/>
      <c r="E93" s="9" t="e">
        <f>#REF!</f>
        <v>#REF!</v>
      </c>
    </row>
    <row r="94" spans="1:5" ht="15.75" thickBot="1" x14ac:dyDescent="0.3">
      <c r="A94" s="287"/>
      <c r="B94" s="2"/>
      <c r="C94" s="290" t="s">
        <v>44</v>
      </c>
      <c r="D94" s="290"/>
      <c r="E94" s="9" t="e">
        <f>#REF!</f>
        <v>#REF!</v>
      </c>
    </row>
    <row r="95" spans="1:5" x14ac:dyDescent="0.25">
      <c r="A95" s="3"/>
      <c r="B95" s="288" t="s">
        <v>46</v>
      </c>
      <c r="C95" s="292" t="s">
        <v>48</v>
      </c>
      <c r="D95" s="292"/>
      <c r="E95" s="10" t="e">
        <f>#REF!</f>
        <v>#REF!</v>
      </c>
    </row>
    <row r="96" spans="1:5" x14ac:dyDescent="0.25">
      <c r="A96" s="3"/>
      <c r="B96" s="288"/>
      <c r="C96" s="289" t="s">
        <v>49</v>
      </c>
      <c r="D96" s="289"/>
      <c r="E96" s="8" t="e">
        <f>#REF!</f>
        <v>#REF!</v>
      </c>
    </row>
    <row r="97" spans="1:5" x14ac:dyDescent="0.25">
      <c r="A97" s="3"/>
      <c r="B97" s="288"/>
      <c r="C97" s="289" t="s">
        <v>50</v>
      </c>
      <c r="D97" s="289"/>
      <c r="E97" s="8" t="e">
        <f>#REF!</f>
        <v>#REF!</v>
      </c>
    </row>
    <row r="98" spans="1:5" x14ac:dyDescent="0.25">
      <c r="A98" s="3"/>
      <c r="B98" s="288"/>
      <c r="C98" s="289" t="s">
        <v>51</v>
      </c>
      <c r="D98" s="289"/>
      <c r="E98" s="8" t="e">
        <f>#REF!</f>
        <v>#REF!</v>
      </c>
    </row>
    <row r="99" spans="1:5" x14ac:dyDescent="0.25">
      <c r="A99" s="3"/>
      <c r="B99" s="288"/>
      <c r="C99" s="292" t="s">
        <v>52</v>
      </c>
      <c r="D99" s="292"/>
      <c r="E99" s="10" t="e">
        <f>#REF!</f>
        <v>#REF!</v>
      </c>
    </row>
    <row r="100" spans="1:5" x14ac:dyDescent="0.25">
      <c r="A100" s="3"/>
      <c r="B100" s="288"/>
      <c r="C100" s="289" t="s">
        <v>53</v>
      </c>
      <c r="D100" s="289"/>
      <c r="E100" s="8" t="e">
        <f>#REF!</f>
        <v>#REF!</v>
      </c>
    </row>
    <row r="101" spans="1:5" x14ac:dyDescent="0.25">
      <c r="A101" s="3"/>
      <c r="B101" s="288"/>
      <c r="C101" s="289" t="s">
        <v>54</v>
      </c>
      <c r="D101" s="289"/>
      <c r="E101" s="8" t="e">
        <f>#REF!</f>
        <v>#REF!</v>
      </c>
    </row>
    <row r="102" spans="1:5" x14ac:dyDescent="0.25">
      <c r="A102" s="3"/>
      <c r="B102" s="288"/>
      <c r="C102" s="289" t="s">
        <v>55</v>
      </c>
      <c r="D102" s="289"/>
      <c r="E102" s="8" t="e">
        <f>#REF!</f>
        <v>#REF!</v>
      </c>
    </row>
    <row r="103" spans="1:5" x14ac:dyDescent="0.25">
      <c r="A103" s="3"/>
      <c r="B103" s="288"/>
      <c r="C103" s="289" t="s">
        <v>56</v>
      </c>
      <c r="D103" s="289"/>
      <c r="E103" s="8" t="e">
        <f>#REF!</f>
        <v>#REF!</v>
      </c>
    </row>
    <row r="104" spans="1:5" x14ac:dyDescent="0.25">
      <c r="A104" s="3"/>
      <c r="B104" s="288"/>
      <c r="C104" s="289" t="s">
        <v>57</v>
      </c>
      <c r="D104" s="289"/>
      <c r="E104" s="8" t="e">
        <f>#REF!</f>
        <v>#REF!</v>
      </c>
    </row>
    <row r="105" spans="1:5" x14ac:dyDescent="0.25">
      <c r="A105" s="3"/>
      <c r="B105" s="288"/>
      <c r="C105" s="292" t="s">
        <v>58</v>
      </c>
      <c r="D105" s="292"/>
      <c r="E105" s="10" t="e">
        <f>#REF!</f>
        <v>#REF!</v>
      </c>
    </row>
    <row r="106" spans="1:5" x14ac:dyDescent="0.25">
      <c r="A106" s="3"/>
      <c r="B106" s="288"/>
      <c r="C106" s="289" t="s">
        <v>59</v>
      </c>
      <c r="D106" s="289"/>
      <c r="E106" s="8" t="e">
        <f>#REF!</f>
        <v>#REF!</v>
      </c>
    </row>
    <row r="107" spans="1:5" x14ac:dyDescent="0.25">
      <c r="A107" s="3"/>
      <c r="B107" s="288"/>
      <c r="C107" s="289" t="s">
        <v>60</v>
      </c>
      <c r="D107" s="289"/>
      <c r="E107" s="8" t="e">
        <f>#REF!</f>
        <v>#REF!</v>
      </c>
    </row>
    <row r="108" spans="1:5" ht="15.75" thickBot="1" x14ac:dyDescent="0.3">
      <c r="A108" s="3"/>
      <c r="B108" s="288"/>
      <c r="C108" s="290" t="s">
        <v>61</v>
      </c>
      <c r="D108" s="290"/>
      <c r="E108" s="9" t="e">
        <f>#REF!</f>
        <v>#REF!</v>
      </c>
    </row>
    <row r="109" spans="1:5" ht="15.75" thickBot="1" x14ac:dyDescent="0.3">
      <c r="A109" s="3"/>
      <c r="B109" s="2"/>
      <c r="C109" s="290" t="s">
        <v>62</v>
      </c>
      <c r="D109" s="290"/>
      <c r="E109" s="9" t="e">
        <f>#REF!</f>
        <v>#REF!</v>
      </c>
    </row>
    <row r="110" spans="1:5" x14ac:dyDescent="0.25">
      <c r="A110" s="3"/>
      <c r="B110" s="2"/>
      <c r="C110" s="297" t="s">
        <v>73</v>
      </c>
      <c r="D110" s="5" t="s">
        <v>63</v>
      </c>
      <c r="E110" s="10" t="e">
        <f>#REF!</f>
        <v>#REF!</v>
      </c>
    </row>
    <row r="111" spans="1:5" x14ac:dyDescent="0.25">
      <c r="A111" s="3"/>
      <c r="B111" s="2"/>
      <c r="C111" s="298"/>
      <c r="D111" s="5" t="s">
        <v>64</v>
      </c>
      <c r="E111" s="10" t="e">
        <f>#REF!</f>
        <v>#REF!</v>
      </c>
    </row>
    <row r="112" spans="1:5" x14ac:dyDescent="0.25">
      <c r="A112" s="3"/>
      <c r="B112" s="2"/>
      <c r="C112" s="298" t="s">
        <v>72</v>
      </c>
      <c r="D112" s="5" t="s">
        <v>63</v>
      </c>
      <c r="E112" s="10" t="e">
        <f>#REF!</f>
        <v>#REF!</v>
      </c>
    </row>
    <row r="113" spans="1:5" x14ac:dyDescent="0.25">
      <c r="A113" s="3"/>
      <c r="B113" s="2"/>
      <c r="C113" s="298"/>
      <c r="D113" s="5" t="s">
        <v>64</v>
      </c>
      <c r="E113" s="10" t="e">
        <f>#REF!</f>
        <v>#REF!</v>
      </c>
    </row>
    <row r="114" spans="1:5" x14ac:dyDescent="0.25">
      <c r="A114" s="296" t="s">
        <v>1</v>
      </c>
      <c r="B114" s="296"/>
      <c r="C114" s="296"/>
      <c r="D114" s="296"/>
      <c r="E114" s="13" t="e">
        <f>#REF!</f>
        <v>#REF!</v>
      </c>
    </row>
    <row r="115" spans="1:5" x14ac:dyDescent="0.25">
      <c r="A115" s="296" t="s">
        <v>3</v>
      </c>
      <c r="B115" s="296"/>
      <c r="C115" s="296"/>
      <c r="D115" s="296"/>
      <c r="E115" s="13" t="e">
        <f>#REF!</f>
        <v>#REF!</v>
      </c>
    </row>
    <row r="116" spans="1:5" x14ac:dyDescent="0.25">
      <c r="A116" s="296" t="s">
        <v>2</v>
      </c>
      <c r="B116" s="296"/>
      <c r="C116" s="296"/>
      <c r="D116" s="296"/>
      <c r="E116" s="14"/>
    </row>
    <row r="117" spans="1:5" x14ac:dyDescent="0.25">
      <c r="A117" s="296" t="s">
        <v>71</v>
      </c>
      <c r="B117" s="296"/>
      <c r="C117" s="296"/>
      <c r="D117" s="296"/>
      <c r="E117" t="s">
        <v>70</v>
      </c>
    </row>
    <row r="118" spans="1:5" x14ac:dyDescent="0.25">
      <c r="B118" s="293" t="s">
        <v>65</v>
      </c>
      <c r="C118" s="292" t="s">
        <v>5</v>
      </c>
      <c r="D118" s="292"/>
      <c r="E118" s="11" t="e">
        <f>#REF!</f>
        <v>#REF!</v>
      </c>
    </row>
    <row r="119" spans="1:5" x14ac:dyDescent="0.25">
      <c r="B119" s="293"/>
      <c r="C119" s="292" t="s">
        <v>7</v>
      </c>
      <c r="D119" s="292"/>
      <c r="E119" s="11" t="e">
        <f>#REF!</f>
        <v>#REF!</v>
      </c>
    </row>
    <row r="120" spans="1:5" x14ac:dyDescent="0.25">
      <c r="B120" s="293"/>
      <c r="C120" s="289" t="s">
        <v>9</v>
      </c>
      <c r="D120" s="289"/>
      <c r="E120" s="12" t="e">
        <f>#REF!</f>
        <v>#REF!</v>
      </c>
    </row>
    <row r="121" spans="1:5" x14ac:dyDescent="0.25">
      <c r="B121" s="293"/>
      <c r="C121" s="289" t="s">
        <v>11</v>
      </c>
      <c r="D121" s="289"/>
      <c r="E121" s="12" t="e">
        <f>#REF!</f>
        <v>#REF!</v>
      </c>
    </row>
    <row r="122" spans="1:5" x14ac:dyDescent="0.25">
      <c r="B122" s="293"/>
      <c r="C122" s="289" t="s">
        <v>13</v>
      </c>
      <c r="D122" s="289"/>
      <c r="E122" s="12" t="e">
        <f>#REF!</f>
        <v>#REF!</v>
      </c>
    </row>
    <row r="123" spans="1:5" x14ac:dyDescent="0.25">
      <c r="B123" s="293"/>
      <c r="C123" s="289" t="s">
        <v>15</v>
      </c>
      <c r="D123" s="289"/>
      <c r="E123" s="12" t="e">
        <f>#REF!</f>
        <v>#REF!</v>
      </c>
    </row>
    <row r="124" spans="1:5" x14ac:dyDescent="0.25">
      <c r="B124" s="293"/>
      <c r="C124" s="289" t="s">
        <v>17</v>
      </c>
      <c r="D124" s="289"/>
      <c r="E124" s="12" t="e">
        <f>#REF!</f>
        <v>#REF!</v>
      </c>
    </row>
    <row r="125" spans="1:5" x14ac:dyDescent="0.25">
      <c r="B125" s="293"/>
      <c r="C125" s="289" t="s">
        <v>19</v>
      </c>
      <c r="D125" s="289"/>
      <c r="E125" s="12" t="e">
        <f>#REF!</f>
        <v>#REF!</v>
      </c>
    </row>
    <row r="126" spans="1:5" x14ac:dyDescent="0.25">
      <c r="B126" s="293"/>
      <c r="C126" s="289" t="s">
        <v>21</v>
      </c>
      <c r="D126" s="289"/>
      <c r="E126" s="12" t="e">
        <f>#REF!</f>
        <v>#REF!</v>
      </c>
    </row>
    <row r="127" spans="1:5" x14ac:dyDescent="0.25">
      <c r="B127" s="293"/>
      <c r="C127" s="292" t="s">
        <v>26</v>
      </c>
      <c r="D127" s="292"/>
      <c r="E127" s="11" t="e">
        <f>#REF!</f>
        <v>#REF!</v>
      </c>
    </row>
    <row r="128" spans="1:5" x14ac:dyDescent="0.25">
      <c r="B128" s="293"/>
      <c r="C128" s="289" t="s">
        <v>28</v>
      </c>
      <c r="D128" s="289"/>
      <c r="E128" s="12" t="e">
        <f>#REF!</f>
        <v>#REF!</v>
      </c>
    </row>
    <row r="129" spans="2:5" x14ac:dyDescent="0.25">
      <c r="B129" s="293"/>
      <c r="C129" s="289" t="s">
        <v>30</v>
      </c>
      <c r="D129" s="289"/>
      <c r="E129" s="12" t="e">
        <f>#REF!</f>
        <v>#REF!</v>
      </c>
    </row>
    <row r="130" spans="2:5" x14ac:dyDescent="0.25">
      <c r="B130" s="293"/>
      <c r="C130" s="289" t="s">
        <v>32</v>
      </c>
      <c r="D130" s="289"/>
      <c r="E130" s="12" t="e">
        <f>#REF!</f>
        <v>#REF!</v>
      </c>
    </row>
    <row r="131" spans="2:5" x14ac:dyDescent="0.25">
      <c r="B131" s="293"/>
      <c r="C131" s="289" t="s">
        <v>34</v>
      </c>
      <c r="D131" s="289"/>
      <c r="E131" s="12" t="e">
        <f>#REF!</f>
        <v>#REF!</v>
      </c>
    </row>
    <row r="132" spans="2:5" x14ac:dyDescent="0.25">
      <c r="B132" s="293"/>
      <c r="C132" s="289" t="s">
        <v>36</v>
      </c>
      <c r="D132" s="289"/>
      <c r="E132" s="12" t="e">
        <f>#REF!</f>
        <v>#REF!</v>
      </c>
    </row>
    <row r="133" spans="2:5" x14ac:dyDescent="0.25">
      <c r="B133" s="293"/>
      <c r="C133" s="289" t="s">
        <v>38</v>
      </c>
      <c r="D133" s="289"/>
      <c r="E133" s="12" t="e">
        <f>#REF!</f>
        <v>#REF!</v>
      </c>
    </row>
    <row r="134" spans="2:5" x14ac:dyDescent="0.25">
      <c r="B134" s="293"/>
      <c r="C134" s="289" t="s">
        <v>40</v>
      </c>
      <c r="D134" s="289"/>
      <c r="E134" s="12" t="e">
        <f>#REF!</f>
        <v>#REF!</v>
      </c>
    </row>
    <row r="135" spans="2:5" x14ac:dyDescent="0.25">
      <c r="B135" s="293"/>
      <c r="C135" s="289" t="s">
        <v>41</v>
      </c>
      <c r="D135" s="289"/>
      <c r="E135" s="12" t="e">
        <f>#REF!</f>
        <v>#REF!</v>
      </c>
    </row>
    <row r="136" spans="2:5" x14ac:dyDescent="0.25">
      <c r="B136" s="293"/>
      <c r="C136" s="289" t="s">
        <v>43</v>
      </c>
      <c r="D136" s="289"/>
      <c r="E136" s="12" t="e">
        <f>#REF!</f>
        <v>#REF!</v>
      </c>
    </row>
    <row r="137" spans="2:5" x14ac:dyDescent="0.25">
      <c r="B137" s="293"/>
      <c r="C137" s="292" t="s">
        <v>6</v>
      </c>
      <c r="D137" s="292"/>
      <c r="E137" s="11" t="e">
        <f>#REF!</f>
        <v>#REF!</v>
      </c>
    </row>
    <row r="138" spans="2:5" x14ac:dyDescent="0.25">
      <c r="B138" s="293"/>
      <c r="C138" s="292" t="s">
        <v>8</v>
      </c>
      <c r="D138" s="292"/>
      <c r="E138" s="11" t="e">
        <f>#REF!</f>
        <v>#REF!</v>
      </c>
    </row>
    <row r="139" spans="2:5" x14ac:dyDescent="0.25">
      <c r="B139" s="293"/>
      <c r="C139" s="289" t="s">
        <v>10</v>
      </c>
      <c r="D139" s="289"/>
      <c r="E139" s="12" t="e">
        <f>#REF!</f>
        <v>#REF!</v>
      </c>
    </row>
    <row r="140" spans="2:5" x14ac:dyDescent="0.25">
      <c r="B140" s="293"/>
      <c r="C140" s="289" t="s">
        <v>12</v>
      </c>
      <c r="D140" s="289"/>
      <c r="E140" s="12" t="e">
        <f>#REF!</f>
        <v>#REF!</v>
      </c>
    </row>
    <row r="141" spans="2:5" x14ac:dyDescent="0.25">
      <c r="B141" s="293"/>
      <c r="C141" s="289" t="s">
        <v>14</v>
      </c>
      <c r="D141" s="289"/>
      <c r="E141" s="12" t="e">
        <f>#REF!</f>
        <v>#REF!</v>
      </c>
    </row>
    <row r="142" spans="2:5" x14ac:dyDescent="0.25">
      <c r="B142" s="293"/>
      <c r="C142" s="289" t="s">
        <v>16</v>
      </c>
      <c r="D142" s="289"/>
      <c r="E142" s="12" t="e">
        <f>#REF!</f>
        <v>#REF!</v>
      </c>
    </row>
    <row r="143" spans="2:5" x14ac:dyDescent="0.25">
      <c r="B143" s="293"/>
      <c r="C143" s="289" t="s">
        <v>18</v>
      </c>
      <c r="D143" s="289"/>
      <c r="E143" s="12" t="e">
        <f>#REF!</f>
        <v>#REF!</v>
      </c>
    </row>
    <row r="144" spans="2:5" x14ac:dyDescent="0.25">
      <c r="B144" s="293"/>
      <c r="C144" s="289" t="s">
        <v>20</v>
      </c>
      <c r="D144" s="289"/>
      <c r="E144" s="12" t="e">
        <f>#REF!</f>
        <v>#REF!</v>
      </c>
    </row>
    <row r="145" spans="2:5" x14ac:dyDescent="0.25">
      <c r="B145" s="293"/>
      <c r="C145" s="289" t="s">
        <v>22</v>
      </c>
      <c r="D145" s="289"/>
      <c r="E145" s="12" t="e">
        <f>#REF!</f>
        <v>#REF!</v>
      </c>
    </row>
    <row r="146" spans="2:5" x14ac:dyDescent="0.25">
      <c r="B146" s="293"/>
      <c r="C146" s="289" t="s">
        <v>23</v>
      </c>
      <c r="D146" s="289"/>
      <c r="E146" s="12" t="e">
        <f>#REF!</f>
        <v>#REF!</v>
      </c>
    </row>
    <row r="147" spans="2:5" x14ac:dyDescent="0.25">
      <c r="B147" s="293"/>
      <c r="C147" s="295" t="s">
        <v>27</v>
      </c>
      <c r="D147" s="295"/>
      <c r="E147" s="11" t="e">
        <f>#REF!</f>
        <v>#REF!</v>
      </c>
    </row>
    <row r="148" spans="2:5" x14ac:dyDescent="0.25">
      <c r="B148" s="293"/>
      <c r="C148" s="289" t="s">
        <v>29</v>
      </c>
      <c r="D148" s="289"/>
      <c r="E148" s="12" t="e">
        <f>#REF!</f>
        <v>#REF!</v>
      </c>
    </row>
    <row r="149" spans="2:5" x14ac:dyDescent="0.25">
      <c r="B149" s="293"/>
      <c r="C149" s="289" t="s">
        <v>31</v>
      </c>
      <c r="D149" s="289"/>
      <c r="E149" s="12" t="e">
        <f>#REF!</f>
        <v>#REF!</v>
      </c>
    </row>
    <row r="150" spans="2:5" x14ac:dyDescent="0.25">
      <c r="B150" s="293"/>
      <c r="C150" s="289" t="s">
        <v>33</v>
      </c>
      <c r="D150" s="289"/>
      <c r="E150" s="12" t="e">
        <f>#REF!</f>
        <v>#REF!</v>
      </c>
    </row>
    <row r="151" spans="2:5" x14ac:dyDescent="0.25">
      <c r="B151" s="293"/>
      <c r="C151" s="289" t="s">
        <v>35</v>
      </c>
      <c r="D151" s="289"/>
      <c r="E151" s="12" t="e">
        <f>#REF!</f>
        <v>#REF!</v>
      </c>
    </row>
    <row r="152" spans="2:5" x14ac:dyDescent="0.25">
      <c r="B152" s="293"/>
      <c r="C152" s="289" t="s">
        <v>37</v>
      </c>
      <c r="D152" s="289"/>
      <c r="E152" s="12" t="e">
        <f>#REF!</f>
        <v>#REF!</v>
      </c>
    </row>
    <row r="153" spans="2:5" x14ac:dyDescent="0.25">
      <c r="B153" s="293"/>
      <c r="C153" s="289" t="s">
        <v>39</v>
      </c>
      <c r="D153" s="289"/>
      <c r="E153" s="12" t="e">
        <f>#REF!</f>
        <v>#REF!</v>
      </c>
    </row>
    <row r="154" spans="2:5" x14ac:dyDescent="0.25">
      <c r="B154" s="293"/>
      <c r="C154" s="292" t="s">
        <v>46</v>
      </c>
      <c r="D154" s="292"/>
      <c r="E154" s="11" t="e">
        <f>#REF!</f>
        <v>#REF!</v>
      </c>
    </row>
    <row r="155" spans="2:5" x14ac:dyDescent="0.25">
      <c r="B155" s="293"/>
      <c r="C155" s="292" t="s">
        <v>48</v>
      </c>
      <c r="D155" s="292"/>
      <c r="E155" s="11" t="e">
        <f>#REF!</f>
        <v>#REF!</v>
      </c>
    </row>
    <row r="156" spans="2:5" x14ac:dyDescent="0.25">
      <c r="B156" s="293"/>
      <c r="C156" s="289" t="s">
        <v>49</v>
      </c>
      <c r="D156" s="289"/>
      <c r="E156" s="12" t="e">
        <f>#REF!</f>
        <v>#REF!</v>
      </c>
    </row>
    <row r="157" spans="2:5" x14ac:dyDescent="0.25">
      <c r="B157" s="293"/>
      <c r="C157" s="289" t="s">
        <v>50</v>
      </c>
      <c r="D157" s="289"/>
      <c r="E157" s="12" t="e">
        <f>#REF!</f>
        <v>#REF!</v>
      </c>
    </row>
    <row r="158" spans="2:5" x14ac:dyDescent="0.25">
      <c r="B158" s="293"/>
      <c r="C158" s="289" t="s">
        <v>51</v>
      </c>
      <c r="D158" s="289"/>
      <c r="E158" s="12" t="e">
        <f>#REF!</f>
        <v>#REF!</v>
      </c>
    </row>
    <row r="159" spans="2:5" x14ac:dyDescent="0.25">
      <c r="B159" s="293"/>
      <c r="C159" s="292" t="s">
        <v>52</v>
      </c>
      <c r="D159" s="292"/>
      <c r="E159" s="11" t="e">
        <f>#REF!</f>
        <v>#REF!</v>
      </c>
    </row>
    <row r="160" spans="2:5" x14ac:dyDescent="0.25">
      <c r="B160" s="293"/>
      <c r="C160" s="289" t="s">
        <v>53</v>
      </c>
      <c r="D160" s="289"/>
      <c r="E160" s="12" t="e">
        <f>#REF!</f>
        <v>#REF!</v>
      </c>
    </row>
    <row r="161" spans="2:5" x14ac:dyDescent="0.25">
      <c r="B161" s="293"/>
      <c r="C161" s="289" t="s">
        <v>54</v>
      </c>
      <c r="D161" s="289"/>
      <c r="E161" s="12" t="e">
        <f>#REF!</f>
        <v>#REF!</v>
      </c>
    </row>
    <row r="162" spans="2:5" x14ac:dyDescent="0.25">
      <c r="B162" s="293"/>
      <c r="C162" s="289" t="s">
        <v>55</v>
      </c>
      <c r="D162" s="289"/>
      <c r="E162" s="12" t="e">
        <f>#REF!</f>
        <v>#REF!</v>
      </c>
    </row>
    <row r="163" spans="2:5" x14ac:dyDescent="0.25">
      <c r="B163" s="293"/>
      <c r="C163" s="289" t="s">
        <v>56</v>
      </c>
      <c r="D163" s="289"/>
      <c r="E163" s="12" t="e">
        <f>#REF!</f>
        <v>#REF!</v>
      </c>
    </row>
    <row r="164" spans="2:5" x14ac:dyDescent="0.25">
      <c r="B164" s="293"/>
      <c r="C164" s="289" t="s">
        <v>57</v>
      </c>
      <c r="D164" s="289"/>
      <c r="E164" s="12" t="e">
        <f>#REF!</f>
        <v>#REF!</v>
      </c>
    </row>
    <row r="165" spans="2:5" x14ac:dyDescent="0.25">
      <c r="B165" s="293"/>
      <c r="C165" s="292" t="s">
        <v>58</v>
      </c>
      <c r="D165" s="292"/>
      <c r="E165" s="11" t="e">
        <f>#REF!</f>
        <v>#REF!</v>
      </c>
    </row>
    <row r="166" spans="2:5" x14ac:dyDescent="0.25">
      <c r="B166" s="293"/>
      <c r="C166" s="289" t="s">
        <v>59</v>
      </c>
      <c r="D166" s="289"/>
      <c r="E166" s="12" t="e">
        <f>#REF!</f>
        <v>#REF!</v>
      </c>
    </row>
    <row r="167" spans="2:5" ht="15" customHeight="1" thickBot="1" x14ac:dyDescent="0.3">
      <c r="B167" s="294"/>
      <c r="C167" s="289" t="s">
        <v>60</v>
      </c>
      <c r="D167" s="289"/>
      <c r="E167" s="12" t="e">
        <f>#REF!</f>
        <v>#REF!</v>
      </c>
    </row>
    <row r="168" spans="2:5" x14ac:dyDescent="0.25">
      <c r="B168" s="293" t="s">
        <v>66</v>
      </c>
      <c r="C168" s="292" t="s">
        <v>5</v>
      </c>
      <c r="D168" s="292"/>
      <c r="E168" s="11" t="e">
        <f>#REF!</f>
        <v>#REF!</v>
      </c>
    </row>
    <row r="169" spans="2:5" ht="15" customHeight="1" x14ac:dyDescent="0.25">
      <c r="B169" s="293"/>
      <c r="C169" s="292" t="s">
        <v>7</v>
      </c>
      <c r="D169" s="292"/>
      <c r="E169" s="11" t="e">
        <f>#REF!</f>
        <v>#REF!</v>
      </c>
    </row>
    <row r="170" spans="2:5" ht="15" customHeight="1" x14ac:dyDescent="0.25">
      <c r="B170" s="293"/>
      <c r="C170" s="289" t="s">
        <v>9</v>
      </c>
      <c r="D170" s="289"/>
      <c r="E170" s="12" t="e">
        <f>#REF!</f>
        <v>#REF!</v>
      </c>
    </row>
    <row r="171" spans="2:5" ht="15" customHeight="1" x14ac:dyDescent="0.25">
      <c r="B171" s="293"/>
      <c r="C171" s="289" t="s">
        <v>11</v>
      </c>
      <c r="D171" s="289"/>
      <c r="E171" s="12" t="e">
        <f>#REF!</f>
        <v>#REF!</v>
      </c>
    </row>
    <row r="172" spans="2:5" x14ac:dyDescent="0.25">
      <c r="B172" s="293"/>
      <c r="C172" s="289" t="s">
        <v>13</v>
      </c>
      <c r="D172" s="289"/>
      <c r="E172" s="12" t="e">
        <f>#REF!</f>
        <v>#REF!</v>
      </c>
    </row>
    <row r="173" spans="2:5" x14ac:dyDescent="0.25">
      <c r="B173" s="293"/>
      <c r="C173" s="289" t="s">
        <v>15</v>
      </c>
      <c r="D173" s="289"/>
      <c r="E173" s="12" t="e">
        <f>#REF!</f>
        <v>#REF!</v>
      </c>
    </row>
    <row r="174" spans="2:5" ht="15" customHeight="1" x14ac:dyDescent="0.25">
      <c r="B174" s="293"/>
      <c r="C174" s="289" t="s">
        <v>17</v>
      </c>
      <c r="D174" s="289"/>
      <c r="E174" s="12" t="e">
        <f>#REF!</f>
        <v>#REF!</v>
      </c>
    </row>
    <row r="175" spans="2:5" ht="15" customHeight="1" x14ac:dyDescent="0.25">
      <c r="B175" s="293"/>
      <c r="C175" s="289" t="s">
        <v>19</v>
      </c>
      <c r="D175" s="289"/>
      <c r="E175" s="12" t="e">
        <f>#REF!</f>
        <v>#REF!</v>
      </c>
    </row>
    <row r="176" spans="2:5" x14ac:dyDescent="0.25">
      <c r="B176" s="293"/>
      <c r="C176" s="289" t="s">
        <v>21</v>
      </c>
      <c r="D176" s="289"/>
      <c r="E176" s="12" t="e">
        <f>#REF!</f>
        <v>#REF!</v>
      </c>
    </row>
    <row r="177" spans="2:5" ht="15" customHeight="1" x14ac:dyDescent="0.25">
      <c r="B177" s="293"/>
      <c r="C177" s="292" t="s">
        <v>26</v>
      </c>
      <c r="D177" s="292"/>
      <c r="E177" s="11" t="e">
        <f>#REF!</f>
        <v>#REF!</v>
      </c>
    </row>
    <row r="178" spans="2:5" x14ac:dyDescent="0.25">
      <c r="B178" s="293"/>
      <c r="C178" s="289" t="s">
        <v>28</v>
      </c>
      <c r="D178" s="289"/>
      <c r="E178" s="12" t="e">
        <f>#REF!</f>
        <v>#REF!</v>
      </c>
    </row>
    <row r="179" spans="2:5" ht="15" customHeight="1" x14ac:dyDescent="0.25">
      <c r="B179" s="293"/>
      <c r="C179" s="289" t="s">
        <v>30</v>
      </c>
      <c r="D179" s="289"/>
      <c r="E179" s="12" t="e">
        <f>#REF!</f>
        <v>#REF!</v>
      </c>
    </row>
    <row r="180" spans="2:5" ht="15" customHeight="1" x14ac:dyDescent="0.25">
      <c r="B180" s="293"/>
      <c r="C180" s="289" t="s">
        <v>32</v>
      </c>
      <c r="D180" s="289"/>
      <c r="E180" s="12" t="e">
        <f>#REF!</f>
        <v>#REF!</v>
      </c>
    </row>
    <row r="181" spans="2:5" ht="15" customHeight="1" x14ac:dyDescent="0.25">
      <c r="B181" s="293"/>
      <c r="C181" s="289" t="s">
        <v>34</v>
      </c>
      <c r="D181" s="289"/>
      <c r="E181" s="12" t="e">
        <f>#REF!</f>
        <v>#REF!</v>
      </c>
    </row>
    <row r="182" spans="2:5" ht="15" customHeight="1" x14ac:dyDescent="0.25">
      <c r="B182" s="293"/>
      <c r="C182" s="289" t="s">
        <v>36</v>
      </c>
      <c r="D182" s="289"/>
      <c r="E182" s="12" t="e">
        <f>#REF!</f>
        <v>#REF!</v>
      </c>
    </row>
    <row r="183" spans="2:5" ht="15" customHeight="1" x14ac:dyDescent="0.25">
      <c r="B183" s="293"/>
      <c r="C183" s="289" t="s">
        <v>38</v>
      </c>
      <c r="D183" s="289"/>
      <c r="E183" s="12" t="e">
        <f>#REF!</f>
        <v>#REF!</v>
      </c>
    </row>
    <row r="184" spans="2:5" ht="15" customHeight="1" x14ac:dyDescent="0.25">
      <c r="B184" s="293"/>
      <c r="C184" s="289" t="s">
        <v>40</v>
      </c>
      <c r="D184" s="289"/>
      <c r="E184" s="12" t="e">
        <f>#REF!</f>
        <v>#REF!</v>
      </c>
    </row>
    <row r="185" spans="2:5" ht="15" customHeight="1" x14ac:dyDescent="0.25">
      <c r="B185" s="293"/>
      <c r="C185" s="289" t="s">
        <v>41</v>
      </c>
      <c r="D185" s="289"/>
      <c r="E185" s="12" t="e">
        <f>#REF!</f>
        <v>#REF!</v>
      </c>
    </row>
    <row r="186" spans="2:5" ht="15" customHeight="1" x14ac:dyDescent="0.25">
      <c r="B186" s="293"/>
      <c r="C186" s="289" t="s">
        <v>43</v>
      </c>
      <c r="D186" s="289"/>
      <c r="E186" s="12" t="e">
        <f>#REF!</f>
        <v>#REF!</v>
      </c>
    </row>
    <row r="187" spans="2:5" ht="15" customHeight="1" x14ac:dyDescent="0.25">
      <c r="B187" s="293"/>
      <c r="C187" s="292" t="s">
        <v>6</v>
      </c>
      <c r="D187" s="292"/>
      <c r="E187" s="11" t="e">
        <f>#REF!</f>
        <v>#REF!</v>
      </c>
    </row>
    <row r="188" spans="2:5" x14ac:dyDescent="0.25">
      <c r="B188" s="293"/>
      <c r="C188" s="292" t="s">
        <v>8</v>
      </c>
      <c r="D188" s="292"/>
      <c r="E188" s="11" t="e">
        <f>#REF!</f>
        <v>#REF!</v>
      </c>
    </row>
    <row r="189" spans="2:5" x14ac:dyDescent="0.25">
      <c r="B189" s="293"/>
      <c r="C189" s="289" t="s">
        <v>10</v>
      </c>
      <c r="D189" s="289"/>
      <c r="E189" s="12" t="e">
        <f>#REF!</f>
        <v>#REF!</v>
      </c>
    </row>
    <row r="190" spans="2:5" x14ac:dyDescent="0.25">
      <c r="B190" s="293"/>
      <c r="C190" s="289" t="s">
        <v>12</v>
      </c>
      <c r="D190" s="289"/>
      <c r="E190" s="12" t="e">
        <f>#REF!</f>
        <v>#REF!</v>
      </c>
    </row>
    <row r="191" spans="2:5" ht="15" customHeight="1" x14ac:dyDescent="0.25">
      <c r="B191" s="293"/>
      <c r="C191" s="289" t="s">
        <v>14</v>
      </c>
      <c r="D191" s="289"/>
      <c r="E191" s="12" t="e">
        <f>#REF!</f>
        <v>#REF!</v>
      </c>
    </row>
    <row r="192" spans="2:5" x14ac:dyDescent="0.25">
      <c r="B192" s="293"/>
      <c r="C192" s="289" t="s">
        <v>16</v>
      </c>
      <c r="D192" s="289"/>
      <c r="E192" s="12" t="e">
        <f>#REF!</f>
        <v>#REF!</v>
      </c>
    </row>
    <row r="193" spans="2:5" ht="15" customHeight="1" x14ac:dyDescent="0.25">
      <c r="B193" s="293"/>
      <c r="C193" s="289" t="s">
        <v>18</v>
      </c>
      <c r="D193" s="289"/>
      <c r="E193" s="12" t="e">
        <f>#REF!</f>
        <v>#REF!</v>
      </c>
    </row>
    <row r="194" spans="2:5" ht="15" customHeight="1" x14ac:dyDescent="0.25">
      <c r="B194" s="293"/>
      <c r="C194" s="289" t="s">
        <v>20</v>
      </c>
      <c r="D194" s="289"/>
      <c r="E194" s="12" t="e">
        <f>#REF!</f>
        <v>#REF!</v>
      </c>
    </row>
    <row r="195" spans="2:5" ht="15" customHeight="1" x14ac:dyDescent="0.25">
      <c r="B195" s="293"/>
      <c r="C195" s="289" t="s">
        <v>22</v>
      </c>
      <c r="D195" s="289"/>
      <c r="E195" s="12" t="e">
        <f>#REF!</f>
        <v>#REF!</v>
      </c>
    </row>
    <row r="196" spans="2:5" ht="15" customHeight="1" x14ac:dyDescent="0.25">
      <c r="B196" s="293"/>
      <c r="C196" s="289" t="s">
        <v>23</v>
      </c>
      <c r="D196" s="289"/>
      <c r="E196" s="12" t="e">
        <f>#REF!</f>
        <v>#REF!</v>
      </c>
    </row>
    <row r="197" spans="2:5" ht="15" customHeight="1" x14ac:dyDescent="0.25">
      <c r="B197" s="293"/>
      <c r="C197" s="295" t="s">
        <v>27</v>
      </c>
      <c r="D197" s="295"/>
      <c r="E197" s="11" t="e">
        <f>#REF!</f>
        <v>#REF!</v>
      </c>
    </row>
    <row r="198" spans="2:5" ht="15" customHeight="1" x14ac:dyDescent="0.25">
      <c r="B198" s="293"/>
      <c r="C198" s="289" t="s">
        <v>29</v>
      </c>
      <c r="D198" s="289"/>
      <c r="E198" s="12" t="e">
        <f>#REF!</f>
        <v>#REF!</v>
      </c>
    </row>
    <row r="199" spans="2:5" ht="15" customHeight="1" x14ac:dyDescent="0.25">
      <c r="B199" s="293"/>
      <c r="C199" s="289" t="s">
        <v>31</v>
      </c>
      <c r="D199" s="289"/>
      <c r="E199" s="12" t="e">
        <f>#REF!</f>
        <v>#REF!</v>
      </c>
    </row>
    <row r="200" spans="2:5" ht="15" customHeight="1" x14ac:dyDescent="0.25">
      <c r="B200" s="293"/>
      <c r="C200" s="289" t="s">
        <v>33</v>
      </c>
      <c r="D200" s="289"/>
      <c r="E200" s="12" t="e">
        <f>#REF!</f>
        <v>#REF!</v>
      </c>
    </row>
    <row r="201" spans="2:5" x14ac:dyDescent="0.25">
      <c r="B201" s="293"/>
      <c r="C201" s="289" t="s">
        <v>35</v>
      </c>
      <c r="D201" s="289"/>
      <c r="E201" s="12" t="e">
        <f>#REF!</f>
        <v>#REF!</v>
      </c>
    </row>
    <row r="202" spans="2:5" ht="15" customHeight="1" x14ac:dyDescent="0.25">
      <c r="B202" s="293"/>
      <c r="C202" s="289" t="s">
        <v>37</v>
      </c>
      <c r="D202" s="289"/>
      <c r="E202" s="12" t="e">
        <f>#REF!</f>
        <v>#REF!</v>
      </c>
    </row>
    <row r="203" spans="2:5" x14ac:dyDescent="0.25">
      <c r="B203" s="293"/>
      <c r="C203" s="289" t="s">
        <v>39</v>
      </c>
      <c r="D203" s="289"/>
      <c r="E203" s="12" t="e">
        <f>#REF!</f>
        <v>#REF!</v>
      </c>
    </row>
    <row r="204" spans="2:5" ht="15" customHeight="1" x14ac:dyDescent="0.25">
      <c r="B204" s="293"/>
      <c r="C204" s="292" t="s">
        <v>46</v>
      </c>
      <c r="D204" s="292"/>
      <c r="E204" s="11" t="e">
        <f>#REF!</f>
        <v>#REF!</v>
      </c>
    </row>
    <row r="205" spans="2:5" ht="15" customHeight="1" x14ac:dyDescent="0.25">
      <c r="B205" s="293"/>
      <c r="C205" s="292" t="s">
        <v>48</v>
      </c>
      <c r="D205" s="292"/>
      <c r="E205" s="11" t="e">
        <f>#REF!</f>
        <v>#REF!</v>
      </c>
    </row>
    <row r="206" spans="2:5" ht="15" customHeight="1" x14ac:dyDescent="0.25">
      <c r="B206" s="293"/>
      <c r="C206" s="289" t="s">
        <v>49</v>
      </c>
      <c r="D206" s="289"/>
      <c r="E206" s="12" t="e">
        <f>#REF!</f>
        <v>#REF!</v>
      </c>
    </row>
    <row r="207" spans="2:5" ht="15" customHeight="1" x14ac:dyDescent="0.25">
      <c r="B207" s="293"/>
      <c r="C207" s="289" t="s">
        <v>50</v>
      </c>
      <c r="D207" s="289"/>
      <c r="E207" s="12" t="e">
        <f>#REF!</f>
        <v>#REF!</v>
      </c>
    </row>
    <row r="208" spans="2:5" ht="15" customHeight="1" x14ac:dyDescent="0.25">
      <c r="B208" s="293"/>
      <c r="C208" s="289" t="s">
        <v>51</v>
      </c>
      <c r="D208" s="289"/>
      <c r="E208" s="12" t="e">
        <f>#REF!</f>
        <v>#REF!</v>
      </c>
    </row>
    <row r="209" spans="2:5" ht="15" customHeight="1" x14ac:dyDescent="0.25">
      <c r="B209" s="293"/>
      <c r="C209" s="292" t="s">
        <v>52</v>
      </c>
      <c r="D209" s="292"/>
      <c r="E209" s="11" t="e">
        <f>#REF!</f>
        <v>#REF!</v>
      </c>
    </row>
    <row r="210" spans="2:5" x14ac:dyDescent="0.25">
      <c r="B210" s="293"/>
      <c r="C210" s="289" t="s">
        <v>53</v>
      </c>
      <c r="D210" s="289"/>
      <c r="E210" s="12" t="e">
        <f>#REF!</f>
        <v>#REF!</v>
      </c>
    </row>
    <row r="211" spans="2:5" ht="15" customHeight="1" x14ac:dyDescent="0.25">
      <c r="B211" s="293"/>
      <c r="C211" s="289" t="s">
        <v>54</v>
      </c>
      <c r="D211" s="289"/>
      <c r="E211" s="12" t="e">
        <f>#REF!</f>
        <v>#REF!</v>
      </c>
    </row>
    <row r="212" spans="2:5" x14ac:dyDescent="0.25">
      <c r="B212" s="293"/>
      <c r="C212" s="289" t="s">
        <v>55</v>
      </c>
      <c r="D212" s="289"/>
      <c r="E212" s="12" t="e">
        <f>#REF!</f>
        <v>#REF!</v>
      </c>
    </row>
    <row r="213" spans="2:5" ht="15" customHeight="1" x14ac:dyDescent="0.25">
      <c r="B213" s="293"/>
      <c r="C213" s="289" t="s">
        <v>56</v>
      </c>
      <c r="D213" s="289"/>
      <c r="E213" s="12" t="e">
        <f>#REF!</f>
        <v>#REF!</v>
      </c>
    </row>
    <row r="214" spans="2:5" x14ac:dyDescent="0.25">
      <c r="B214" s="293"/>
      <c r="C214" s="289" t="s">
        <v>57</v>
      </c>
      <c r="D214" s="289"/>
      <c r="E214" s="12" t="e">
        <f>#REF!</f>
        <v>#REF!</v>
      </c>
    </row>
    <row r="215" spans="2:5" x14ac:dyDescent="0.25">
      <c r="B215" s="293"/>
      <c r="C215" s="292" t="s">
        <v>58</v>
      </c>
      <c r="D215" s="292"/>
      <c r="E215" s="11" t="e">
        <f>#REF!</f>
        <v>#REF!</v>
      </c>
    </row>
    <row r="216" spans="2:5" x14ac:dyDescent="0.25">
      <c r="B216" s="293"/>
      <c r="C216" s="289" t="s">
        <v>59</v>
      </c>
      <c r="D216" s="289"/>
      <c r="E216" s="12" t="e">
        <f>#REF!</f>
        <v>#REF!</v>
      </c>
    </row>
    <row r="217" spans="2:5" ht="15.75" thickBot="1" x14ac:dyDescent="0.3">
      <c r="B217" s="294"/>
      <c r="C217" s="289" t="s">
        <v>60</v>
      </c>
      <c r="D217" s="289"/>
      <c r="E217" s="12" t="e">
        <f>#REF!</f>
        <v>#REF!</v>
      </c>
    </row>
    <row r="218" spans="2:5" x14ac:dyDescent="0.25">
      <c r="C218" s="297" t="s">
        <v>73</v>
      </c>
      <c r="D218" s="5" t="s">
        <v>63</v>
      </c>
      <c r="E218" s="15" t="e">
        <f>#REF!</f>
        <v>#REF!</v>
      </c>
    </row>
    <row r="219" spans="2:5" x14ac:dyDescent="0.25">
      <c r="C219" s="298"/>
      <c r="D219" s="5" t="s">
        <v>64</v>
      </c>
      <c r="E219" s="15" t="e">
        <f>#REF!</f>
        <v>#REF!</v>
      </c>
    </row>
    <row r="220" spans="2:5" x14ac:dyDescent="0.25">
      <c r="C220" s="298" t="s">
        <v>72</v>
      </c>
      <c r="D220" s="5" t="s">
        <v>63</v>
      </c>
      <c r="E220" s="15" t="e">
        <f>#REF!</f>
        <v>#REF!</v>
      </c>
    </row>
    <row r="221" spans="2:5" x14ac:dyDescent="0.25">
      <c r="C221" s="298"/>
      <c r="D221" s="5" t="s">
        <v>64</v>
      </c>
      <c r="E221" s="15" t="e">
        <f>#REF!</f>
        <v>#REF!</v>
      </c>
    </row>
  </sheetData>
  <sheetProtection password="C4FF" sheet="1" objects="1" scenarios="1"/>
  <mergeCells count="234">
    <mergeCell ref="C220:C221"/>
    <mergeCell ref="C8:D8"/>
    <mergeCell ref="C27:D27"/>
    <mergeCell ref="C9:D9"/>
    <mergeCell ref="C28:D28"/>
    <mergeCell ref="C10:D10"/>
    <mergeCell ref="C29:D29"/>
    <mergeCell ref="C41:D41"/>
    <mergeCell ref="C42:D42"/>
    <mergeCell ref="C15:D15"/>
    <mergeCell ref="C112:C113"/>
    <mergeCell ref="C45:D45"/>
    <mergeCell ref="C46:D46"/>
    <mergeCell ref="C47:D47"/>
    <mergeCell ref="C48:D48"/>
    <mergeCell ref="C34:D34"/>
    <mergeCell ref="C44:D44"/>
    <mergeCell ref="C37:D37"/>
    <mergeCell ref="C72:D72"/>
    <mergeCell ref="C218:C219"/>
    <mergeCell ref="C38:D38"/>
    <mergeCell ref="C101:D101"/>
    <mergeCell ref="C89:D89"/>
    <mergeCell ref="C90:D90"/>
    <mergeCell ref="C91:D91"/>
    <mergeCell ref="C92:D92"/>
    <mergeCell ref="C95:D95"/>
    <mergeCell ref="C96:D96"/>
    <mergeCell ref="C97:D97"/>
    <mergeCell ref="C98:D98"/>
    <mergeCell ref="C99:D99"/>
    <mergeCell ref="C100:D100"/>
    <mergeCell ref="B67:B75"/>
    <mergeCell ref="C67:D67"/>
    <mergeCell ref="C73:D73"/>
    <mergeCell ref="C68:D68"/>
    <mergeCell ref="C69:D69"/>
    <mergeCell ref="C70:D70"/>
    <mergeCell ref="C71:D71"/>
    <mergeCell ref="C64:D64"/>
    <mergeCell ref="C65:D65"/>
    <mergeCell ref="C35:D35"/>
    <mergeCell ref="C50:D50"/>
    <mergeCell ref="C24:D24"/>
    <mergeCell ref="C25:D25"/>
    <mergeCell ref="C39:D39"/>
    <mergeCell ref="C40:D40"/>
    <mergeCell ref="C66:D66"/>
    <mergeCell ref="C51:D51"/>
    <mergeCell ref="C52:D52"/>
    <mergeCell ref="C53:D53"/>
    <mergeCell ref="C7:D7"/>
    <mergeCell ref="C11:D11"/>
    <mergeCell ref="C63:D63"/>
    <mergeCell ref="C55:D55"/>
    <mergeCell ref="C54:D54"/>
    <mergeCell ref="C12:D12"/>
    <mergeCell ref="C13:D13"/>
    <mergeCell ref="C32:D32"/>
    <mergeCell ref="C33:D33"/>
    <mergeCell ref="C26:D26"/>
    <mergeCell ref="C23:D23"/>
    <mergeCell ref="C43:D43"/>
    <mergeCell ref="C18:D18"/>
    <mergeCell ref="C19:D19"/>
    <mergeCell ref="C20:D20"/>
    <mergeCell ref="C21:D21"/>
    <mergeCell ref="C22:D22"/>
    <mergeCell ref="C56:D56"/>
    <mergeCell ref="C57:D57"/>
    <mergeCell ref="C49:D49"/>
    <mergeCell ref="A117:D117"/>
    <mergeCell ref="B95:B108"/>
    <mergeCell ref="A76:A77"/>
    <mergeCell ref="C76:D76"/>
    <mergeCell ref="C77:D77"/>
    <mergeCell ref="A78:A94"/>
    <mergeCell ref="B78:B85"/>
    <mergeCell ref="C78:D78"/>
    <mergeCell ref="C79:D79"/>
    <mergeCell ref="C80:D80"/>
    <mergeCell ref="B87:B92"/>
    <mergeCell ref="C93:D93"/>
    <mergeCell ref="C94:D94"/>
    <mergeCell ref="C81:D81"/>
    <mergeCell ref="C82:D82"/>
    <mergeCell ref="C83:D83"/>
    <mergeCell ref="C84:D84"/>
    <mergeCell ref="C85:D85"/>
    <mergeCell ref="C86:D86"/>
    <mergeCell ref="C87:D87"/>
    <mergeCell ref="C88:D88"/>
    <mergeCell ref="C110:C111"/>
    <mergeCell ref="A116:D116"/>
    <mergeCell ref="C108:D108"/>
    <mergeCell ref="C166:D166"/>
    <mergeCell ref="C167:D167"/>
    <mergeCell ref="B118:B167"/>
    <mergeCell ref="C153:D153"/>
    <mergeCell ref="C135:D135"/>
    <mergeCell ref="C130:D130"/>
    <mergeCell ref="C131:D131"/>
    <mergeCell ref="C120:D120"/>
    <mergeCell ref="C121:D121"/>
    <mergeCell ref="C122:D122"/>
    <mergeCell ref="C123:D123"/>
    <mergeCell ref="C132:D132"/>
    <mergeCell ref="C133:D133"/>
    <mergeCell ref="C134:D134"/>
    <mergeCell ref="C118:D118"/>
    <mergeCell ref="C119:D119"/>
    <mergeCell ref="C141:D141"/>
    <mergeCell ref="C148:D148"/>
    <mergeCell ref="C149:D149"/>
    <mergeCell ref="C150:D150"/>
    <mergeCell ref="C151:D151"/>
    <mergeCell ref="C152:D152"/>
    <mergeCell ref="C144:D144"/>
    <mergeCell ref="C145:D145"/>
    <mergeCell ref="C146:D146"/>
    <mergeCell ref="C147:D147"/>
    <mergeCell ref="C142:D142"/>
    <mergeCell ref="C143:D143"/>
    <mergeCell ref="C160:D160"/>
    <mergeCell ref="C161:D161"/>
    <mergeCell ref="C162:D162"/>
    <mergeCell ref="C163:D163"/>
    <mergeCell ref="C164:D164"/>
    <mergeCell ref="C165:D165"/>
    <mergeCell ref="A2:D2"/>
    <mergeCell ref="C156:D156"/>
    <mergeCell ref="C157:D157"/>
    <mergeCell ref="C158:D158"/>
    <mergeCell ref="C159:D159"/>
    <mergeCell ref="C154:D154"/>
    <mergeCell ref="C155:D155"/>
    <mergeCell ref="C124:D124"/>
    <mergeCell ref="C125:D125"/>
    <mergeCell ref="C126:D126"/>
    <mergeCell ref="C127:D127"/>
    <mergeCell ref="C128:D128"/>
    <mergeCell ref="C129:D129"/>
    <mergeCell ref="C136:D136"/>
    <mergeCell ref="C137:D137"/>
    <mergeCell ref="C138:D138"/>
    <mergeCell ref="C139:D139"/>
    <mergeCell ref="C140:D140"/>
    <mergeCell ref="A3:D3"/>
    <mergeCell ref="A4:D4"/>
    <mergeCell ref="A5:D5"/>
    <mergeCell ref="A114:D114"/>
    <mergeCell ref="A115:D115"/>
    <mergeCell ref="C168:D168"/>
    <mergeCell ref="C170:D170"/>
    <mergeCell ref="C172:D172"/>
    <mergeCell ref="C173:D173"/>
    <mergeCell ref="C174:D174"/>
    <mergeCell ref="C192:D192"/>
    <mergeCell ref="C194:D194"/>
    <mergeCell ref="C175:D175"/>
    <mergeCell ref="C176:D176"/>
    <mergeCell ref="C177:D177"/>
    <mergeCell ref="C178:D178"/>
    <mergeCell ref="C216:D216"/>
    <mergeCell ref="C202:D202"/>
    <mergeCell ref="C203:D203"/>
    <mergeCell ref="C205:D205"/>
    <mergeCell ref="C207:D207"/>
    <mergeCell ref="C208:D208"/>
    <mergeCell ref="C209:D209"/>
    <mergeCell ref="C213:D213"/>
    <mergeCell ref="C215:D215"/>
    <mergeCell ref="C204:D204"/>
    <mergeCell ref="C206:D206"/>
    <mergeCell ref="C201:D201"/>
    <mergeCell ref="C187:D187"/>
    <mergeCell ref="C188:D188"/>
    <mergeCell ref="C189:D189"/>
    <mergeCell ref="C190:D190"/>
    <mergeCell ref="C212:D212"/>
    <mergeCell ref="C214:D214"/>
    <mergeCell ref="C196:D196"/>
    <mergeCell ref="C197:D197"/>
    <mergeCell ref="C198:D198"/>
    <mergeCell ref="C199:D199"/>
    <mergeCell ref="C200:D200"/>
    <mergeCell ref="C6:D6"/>
    <mergeCell ref="C102:D102"/>
    <mergeCell ref="C103:D103"/>
    <mergeCell ref="C104:D104"/>
    <mergeCell ref="C105:D105"/>
    <mergeCell ref="C106:D106"/>
    <mergeCell ref="C107:D107"/>
    <mergeCell ref="C217:D217"/>
    <mergeCell ref="B168:B217"/>
    <mergeCell ref="C169:D169"/>
    <mergeCell ref="C171:D171"/>
    <mergeCell ref="C179:D179"/>
    <mergeCell ref="C181:D181"/>
    <mergeCell ref="C210:D210"/>
    <mergeCell ref="C211:D211"/>
    <mergeCell ref="C191:D191"/>
    <mergeCell ref="C193:D193"/>
    <mergeCell ref="C180:D180"/>
    <mergeCell ref="C182:D182"/>
    <mergeCell ref="C183:D183"/>
    <mergeCell ref="C184:D184"/>
    <mergeCell ref="C185:D185"/>
    <mergeCell ref="C186:D186"/>
    <mergeCell ref="C195:D195"/>
    <mergeCell ref="A7:A23"/>
    <mergeCell ref="A24:A25"/>
    <mergeCell ref="A59:A75"/>
    <mergeCell ref="B59:B65"/>
    <mergeCell ref="C59:D59"/>
    <mergeCell ref="C60:D60"/>
    <mergeCell ref="C61:D61"/>
    <mergeCell ref="C62:D62"/>
    <mergeCell ref="C109:D109"/>
    <mergeCell ref="C58:D58"/>
    <mergeCell ref="B7:B13"/>
    <mergeCell ref="B15:B23"/>
    <mergeCell ref="A26:A42"/>
    <mergeCell ref="B26:B33"/>
    <mergeCell ref="B35:B40"/>
    <mergeCell ref="B43:B56"/>
    <mergeCell ref="C75:D75"/>
    <mergeCell ref="C74:D74"/>
    <mergeCell ref="C14:D14"/>
    <mergeCell ref="C17:D17"/>
    <mergeCell ref="C16:D16"/>
    <mergeCell ref="C36:D36"/>
    <mergeCell ref="C30:D30"/>
    <mergeCell ref="C31:D3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0"/>
  <sheetViews>
    <sheetView showGridLines="0" workbookViewId="0">
      <selection activeCell="A4" sqref="A4:F4"/>
    </sheetView>
  </sheetViews>
  <sheetFormatPr baseColWidth="10" defaultRowHeight="15" x14ac:dyDescent="0.25"/>
  <cols>
    <col min="1" max="1" width="44.140625" customWidth="1"/>
    <col min="2" max="2" width="14.7109375" customWidth="1"/>
    <col min="3" max="3" width="14.28515625" customWidth="1"/>
    <col min="4" max="4" width="45.28515625" customWidth="1"/>
    <col min="5" max="6" width="15.5703125" customWidth="1"/>
  </cols>
  <sheetData>
    <row r="1" spans="1:6" x14ac:dyDescent="0.25">
      <c r="A1" s="299" t="s">
        <v>91</v>
      </c>
      <c r="B1" s="300"/>
      <c r="C1" s="300"/>
      <c r="D1" s="300"/>
      <c r="E1" s="300"/>
      <c r="F1" s="301"/>
    </row>
    <row r="2" spans="1:6" x14ac:dyDescent="0.25">
      <c r="A2" s="302" t="s">
        <v>92</v>
      </c>
      <c r="B2" s="303"/>
      <c r="C2" s="303"/>
      <c r="D2" s="303"/>
      <c r="E2" s="303"/>
      <c r="F2" s="304"/>
    </row>
    <row r="3" spans="1:6" x14ac:dyDescent="0.25">
      <c r="A3" s="302" t="s">
        <v>93</v>
      </c>
      <c r="B3" s="303"/>
      <c r="C3" s="303"/>
      <c r="D3" s="303"/>
      <c r="E3" s="303"/>
      <c r="F3" s="304"/>
    </row>
    <row r="4" spans="1:6" ht="15.75" thickBot="1" x14ac:dyDescent="0.3">
      <c r="A4" s="305" t="s">
        <v>0</v>
      </c>
      <c r="B4" s="306"/>
      <c r="C4" s="306"/>
      <c r="D4" s="306"/>
      <c r="E4" s="306"/>
      <c r="F4" s="307"/>
    </row>
    <row r="5" spans="1:6" ht="47.25" customHeight="1" thickBot="1" x14ac:dyDescent="0.3">
      <c r="A5" s="19" t="s">
        <v>94</v>
      </c>
      <c r="B5" s="20" t="s">
        <v>95</v>
      </c>
      <c r="C5" s="20" t="s">
        <v>96</v>
      </c>
      <c r="D5" s="21" t="s">
        <v>94</v>
      </c>
      <c r="E5" s="20" t="s">
        <v>95</v>
      </c>
      <c r="F5" s="20" t="s">
        <v>96</v>
      </c>
    </row>
    <row r="6" spans="1:6" x14ac:dyDescent="0.25">
      <c r="A6" s="22" t="s">
        <v>97</v>
      </c>
      <c r="B6" s="23"/>
      <c r="C6" s="23"/>
      <c r="D6" s="24" t="s">
        <v>6</v>
      </c>
      <c r="E6" s="23"/>
      <c r="F6" s="23"/>
    </row>
    <row r="7" spans="1:6" x14ac:dyDescent="0.25">
      <c r="A7" s="22" t="s">
        <v>7</v>
      </c>
      <c r="B7" s="25"/>
      <c r="C7" s="25"/>
      <c r="D7" s="24" t="s">
        <v>8</v>
      </c>
      <c r="E7" s="25"/>
      <c r="F7" s="25"/>
    </row>
    <row r="8" spans="1:6" ht="24" customHeight="1" x14ac:dyDescent="0.25">
      <c r="A8" s="26" t="s">
        <v>98</v>
      </c>
      <c r="B8" s="25">
        <f>SUM(B9:B15)</f>
        <v>1012618.77</v>
      </c>
      <c r="C8" s="25">
        <f>SUM(C9:C15)</f>
        <v>1314746.53</v>
      </c>
      <c r="D8" s="27" t="s">
        <v>99</v>
      </c>
      <c r="E8" s="25">
        <f>SUM(E9:E17)</f>
        <v>492481.19999999995</v>
      </c>
      <c r="F8" s="25">
        <f>SUM(F9:F17)</f>
        <v>1009505.24</v>
      </c>
    </row>
    <row r="9" spans="1:6" ht="15.75" customHeight="1" x14ac:dyDescent="0.25">
      <c r="A9" s="28" t="s">
        <v>100</v>
      </c>
      <c r="B9" s="25">
        <v>0</v>
      </c>
      <c r="C9" s="25">
        <v>0</v>
      </c>
      <c r="D9" s="29" t="s">
        <v>101</v>
      </c>
      <c r="E9" s="25">
        <v>30233.95</v>
      </c>
      <c r="F9" s="25">
        <v>75700.740000000005</v>
      </c>
    </row>
    <row r="10" spans="1:6" ht="20.25" customHeight="1" x14ac:dyDescent="0.25">
      <c r="A10" s="28" t="s">
        <v>102</v>
      </c>
      <c r="B10" s="25">
        <v>1012618.77</v>
      </c>
      <c r="C10" s="25">
        <v>1314746.53</v>
      </c>
      <c r="D10" s="29" t="s">
        <v>103</v>
      </c>
      <c r="E10" s="25">
        <v>37076.53</v>
      </c>
      <c r="F10" s="25">
        <v>14279.63</v>
      </c>
    </row>
    <row r="11" spans="1:6" ht="22.5" customHeight="1" x14ac:dyDescent="0.25">
      <c r="A11" s="28" t="s">
        <v>104</v>
      </c>
      <c r="B11" s="25">
        <v>0</v>
      </c>
      <c r="C11" s="25">
        <v>0</v>
      </c>
      <c r="D11" s="29" t="s">
        <v>105</v>
      </c>
      <c r="E11" s="25">
        <v>0</v>
      </c>
      <c r="F11" s="25">
        <v>168899.97</v>
      </c>
    </row>
    <row r="12" spans="1:6" ht="24.95" customHeight="1" x14ac:dyDescent="0.25">
      <c r="A12" s="28" t="s">
        <v>106</v>
      </c>
      <c r="B12" s="25">
        <v>0</v>
      </c>
      <c r="C12" s="25">
        <v>0</v>
      </c>
      <c r="D12" s="29" t="s">
        <v>107</v>
      </c>
      <c r="E12" s="25">
        <v>0</v>
      </c>
      <c r="F12" s="25">
        <v>0</v>
      </c>
    </row>
    <row r="13" spans="1:6" ht="21.75" customHeight="1" x14ac:dyDescent="0.25">
      <c r="A13" s="28" t="s">
        <v>108</v>
      </c>
      <c r="B13" s="25">
        <v>0</v>
      </c>
      <c r="C13" s="25">
        <v>0</v>
      </c>
      <c r="D13" s="29" t="s">
        <v>109</v>
      </c>
      <c r="E13" s="25">
        <v>0</v>
      </c>
      <c r="F13" s="25">
        <v>0</v>
      </c>
    </row>
    <row r="14" spans="1:6" ht="24.95" customHeight="1" x14ac:dyDescent="0.25">
      <c r="A14" s="28" t="s">
        <v>110</v>
      </c>
      <c r="B14" s="25">
        <v>0</v>
      </c>
      <c r="C14" s="25">
        <v>0</v>
      </c>
      <c r="D14" s="29" t="s">
        <v>111</v>
      </c>
      <c r="E14" s="25">
        <v>0</v>
      </c>
      <c r="F14" s="25">
        <v>0</v>
      </c>
    </row>
    <row r="15" spans="1:6" ht="24.95" customHeight="1" x14ac:dyDescent="0.25">
      <c r="A15" s="28" t="s">
        <v>112</v>
      </c>
      <c r="B15" s="25">
        <v>0</v>
      </c>
      <c r="C15" s="25">
        <v>0</v>
      </c>
      <c r="D15" s="29" t="s">
        <v>113</v>
      </c>
      <c r="E15" s="25">
        <v>430613.42</v>
      </c>
      <c r="F15" s="25">
        <v>794811.12</v>
      </c>
    </row>
    <row r="16" spans="1:6" ht="24.95" customHeight="1" x14ac:dyDescent="0.25">
      <c r="A16" s="26" t="s">
        <v>114</v>
      </c>
      <c r="B16" s="25">
        <f>SUM(B17:B23)</f>
        <v>16707.63</v>
      </c>
      <c r="C16" s="25">
        <f>SUM(C17:C23)</f>
        <v>68216.12000000001</v>
      </c>
      <c r="D16" s="29" t="s">
        <v>115</v>
      </c>
      <c r="E16" s="25">
        <v>0</v>
      </c>
      <c r="F16" s="25">
        <v>0</v>
      </c>
    </row>
    <row r="17" spans="1:6" ht="18.75" customHeight="1" x14ac:dyDescent="0.25">
      <c r="A17" s="28" t="s">
        <v>116</v>
      </c>
      <c r="B17" s="25">
        <v>0</v>
      </c>
      <c r="C17" s="25">
        <v>0</v>
      </c>
      <c r="D17" s="29" t="s">
        <v>117</v>
      </c>
      <c r="E17" s="250">
        <v>-5442.7</v>
      </c>
      <c r="F17" s="250">
        <v>-44186.22</v>
      </c>
    </row>
    <row r="18" spans="1:6" ht="21" customHeight="1" x14ac:dyDescent="0.25">
      <c r="A18" s="28" t="s">
        <v>118</v>
      </c>
      <c r="B18" s="25">
        <v>0</v>
      </c>
      <c r="C18" s="25">
        <v>0</v>
      </c>
      <c r="D18" s="27" t="s">
        <v>119</v>
      </c>
      <c r="E18" s="25">
        <f>SUM(E19:E21)</f>
        <v>0</v>
      </c>
      <c r="F18" s="25">
        <f>SUM(F19:F21)</f>
        <v>0</v>
      </c>
    </row>
    <row r="19" spans="1:6" ht="22.5" customHeight="1" x14ac:dyDescent="0.25">
      <c r="A19" s="28" t="s">
        <v>120</v>
      </c>
      <c r="B19" s="25">
        <v>16707.63</v>
      </c>
      <c r="C19" s="25">
        <v>68813.960000000006</v>
      </c>
      <c r="D19" s="29" t="s">
        <v>121</v>
      </c>
      <c r="E19" s="25">
        <v>0</v>
      </c>
      <c r="F19" s="25">
        <v>0</v>
      </c>
    </row>
    <row r="20" spans="1:6" ht="21.75" customHeight="1" x14ac:dyDescent="0.25">
      <c r="A20" s="28" t="s">
        <v>122</v>
      </c>
      <c r="B20" s="25">
        <v>0</v>
      </c>
      <c r="C20" s="25">
        <v>0</v>
      </c>
      <c r="D20" s="30" t="s">
        <v>123</v>
      </c>
      <c r="E20" s="25">
        <v>0</v>
      </c>
      <c r="F20" s="25">
        <v>0</v>
      </c>
    </row>
    <row r="21" spans="1:6" ht="22.5" customHeight="1" x14ac:dyDescent="0.25">
      <c r="A21" s="28" t="s">
        <v>124</v>
      </c>
      <c r="B21" s="25">
        <v>0</v>
      </c>
      <c r="C21" s="250">
        <v>-597.84</v>
      </c>
      <c r="D21" s="29" t="s">
        <v>125</v>
      </c>
      <c r="E21" s="25">
        <v>0</v>
      </c>
      <c r="F21" s="25">
        <v>0</v>
      </c>
    </row>
    <row r="22" spans="1:6" ht="21.75" customHeight="1" x14ac:dyDescent="0.25">
      <c r="A22" s="28" t="s">
        <v>126</v>
      </c>
      <c r="B22" s="25">
        <v>0</v>
      </c>
      <c r="C22" s="25">
        <v>0</v>
      </c>
      <c r="D22" s="27" t="s">
        <v>127</v>
      </c>
      <c r="E22" s="25">
        <f>SUM(E23:E24)</f>
        <v>0</v>
      </c>
      <c r="F22" s="25">
        <f>SUM(F23:F24)</f>
        <v>0</v>
      </c>
    </row>
    <row r="23" spans="1:6" ht="23.25" customHeight="1" x14ac:dyDescent="0.25">
      <c r="A23" s="28" t="s">
        <v>128</v>
      </c>
      <c r="B23" s="25">
        <v>0</v>
      </c>
      <c r="C23" s="25">
        <v>0</v>
      </c>
      <c r="D23" s="29" t="s">
        <v>129</v>
      </c>
      <c r="E23" s="25">
        <v>0</v>
      </c>
      <c r="F23" s="25">
        <v>0</v>
      </c>
    </row>
    <row r="24" spans="1:6" ht="24.95" customHeight="1" x14ac:dyDescent="0.25">
      <c r="A24" s="26" t="s">
        <v>130</v>
      </c>
      <c r="B24" s="25">
        <f>SUM(B25:B29)</f>
        <v>6540.93</v>
      </c>
      <c r="C24" s="25">
        <f>SUM(C25:C29)</f>
        <v>81776.38</v>
      </c>
      <c r="D24" s="29" t="s">
        <v>131</v>
      </c>
      <c r="E24" s="25">
        <v>0</v>
      </c>
      <c r="F24" s="25">
        <v>0</v>
      </c>
    </row>
    <row r="25" spans="1:6" ht="24.95" customHeight="1" x14ac:dyDescent="0.25">
      <c r="A25" s="28" t="s">
        <v>132</v>
      </c>
      <c r="B25" s="25">
        <v>6540.88</v>
      </c>
      <c r="C25" s="25">
        <v>81776.33</v>
      </c>
      <c r="D25" s="27" t="s">
        <v>133</v>
      </c>
      <c r="E25" s="25">
        <v>0</v>
      </c>
      <c r="F25" s="25">
        <v>0</v>
      </c>
    </row>
    <row r="26" spans="1:6" ht="24.95" customHeight="1" x14ac:dyDescent="0.25">
      <c r="A26" s="28" t="s">
        <v>134</v>
      </c>
      <c r="B26" s="25">
        <v>0</v>
      </c>
      <c r="C26" s="25">
        <v>0</v>
      </c>
      <c r="D26" s="27" t="s">
        <v>135</v>
      </c>
      <c r="E26" s="25">
        <f>SUM(E27:E29)</f>
        <v>0</v>
      </c>
      <c r="F26" s="25">
        <f>SUM(F27:F29)</f>
        <v>0</v>
      </c>
    </row>
    <row r="27" spans="1:6" ht="24.95" customHeight="1" x14ac:dyDescent="0.25">
      <c r="A27" s="28" t="s">
        <v>136</v>
      </c>
      <c r="B27" s="25">
        <v>0</v>
      </c>
      <c r="C27" s="25">
        <v>0</v>
      </c>
      <c r="D27" s="29" t="s">
        <v>137</v>
      </c>
      <c r="E27" s="25">
        <v>0</v>
      </c>
      <c r="F27" s="25">
        <v>0</v>
      </c>
    </row>
    <row r="28" spans="1:6" ht="24.95" customHeight="1" x14ac:dyDescent="0.25">
      <c r="A28" s="28" t="s">
        <v>138</v>
      </c>
      <c r="B28" s="25">
        <v>0.05</v>
      </c>
      <c r="C28" s="25">
        <v>0.05</v>
      </c>
      <c r="D28" s="29" t="s">
        <v>139</v>
      </c>
      <c r="E28" s="25">
        <v>0</v>
      </c>
      <c r="F28" s="25">
        <v>0</v>
      </c>
    </row>
    <row r="29" spans="1:6" ht="24.95" customHeight="1" x14ac:dyDescent="0.25">
      <c r="A29" s="28" t="s">
        <v>140</v>
      </c>
      <c r="B29" s="25">
        <v>0</v>
      </c>
      <c r="C29" s="25">
        <v>0</v>
      </c>
      <c r="D29" s="29" t="s">
        <v>141</v>
      </c>
      <c r="E29" s="25">
        <v>0</v>
      </c>
      <c r="F29" s="25">
        <v>0</v>
      </c>
    </row>
    <row r="30" spans="1:6" ht="24.95" customHeight="1" x14ac:dyDescent="0.25">
      <c r="A30" s="26" t="s">
        <v>142</v>
      </c>
      <c r="B30" s="25">
        <f>SUM(B31:B35)</f>
        <v>0</v>
      </c>
      <c r="C30" s="25">
        <f>SUM(C31:C35)</f>
        <v>0</v>
      </c>
      <c r="D30" s="27" t="s">
        <v>143</v>
      </c>
      <c r="E30" s="25">
        <f>SUM(E31:E36)</f>
        <v>0</v>
      </c>
      <c r="F30" s="25">
        <f>SUM(F31:F36)</f>
        <v>0</v>
      </c>
    </row>
    <row r="31" spans="1:6" ht="24.95" customHeight="1" x14ac:dyDescent="0.25">
      <c r="A31" s="28" t="s">
        <v>144</v>
      </c>
      <c r="B31" s="25">
        <v>0</v>
      </c>
      <c r="C31" s="25">
        <v>0</v>
      </c>
      <c r="D31" s="29" t="s">
        <v>145</v>
      </c>
      <c r="E31" s="25">
        <v>0</v>
      </c>
      <c r="F31" s="25">
        <v>0</v>
      </c>
    </row>
    <row r="32" spans="1:6" ht="24.95" customHeight="1" x14ac:dyDescent="0.25">
      <c r="A32" s="28" t="s">
        <v>146</v>
      </c>
      <c r="B32" s="25">
        <v>0</v>
      </c>
      <c r="C32" s="25">
        <v>0</v>
      </c>
      <c r="D32" s="29" t="s">
        <v>147</v>
      </c>
      <c r="E32" s="25">
        <v>0</v>
      </c>
      <c r="F32" s="25">
        <v>0</v>
      </c>
    </row>
    <row r="33" spans="1:6" ht="24.95" customHeight="1" x14ac:dyDescent="0.25">
      <c r="A33" s="28" t="s">
        <v>148</v>
      </c>
      <c r="B33" s="25">
        <v>0</v>
      </c>
      <c r="C33" s="25">
        <v>0</v>
      </c>
      <c r="D33" s="29" t="s">
        <v>149</v>
      </c>
      <c r="E33" s="25">
        <v>0</v>
      </c>
      <c r="F33" s="25">
        <v>0</v>
      </c>
    </row>
    <row r="34" spans="1:6" ht="24.95" customHeight="1" x14ac:dyDescent="0.25">
      <c r="A34" s="28" t="s">
        <v>150</v>
      </c>
      <c r="B34" s="25">
        <v>0</v>
      </c>
      <c r="C34" s="25">
        <v>0</v>
      </c>
      <c r="D34" s="29" t="s">
        <v>151</v>
      </c>
      <c r="E34" s="25">
        <v>0</v>
      </c>
      <c r="F34" s="25">
        <v>0</v>
      </c>
    </row>
    <row r="35" spans="1:6" ht="24.95" customHeight="1" x14ac:dyDescent="0.25">
      <c r="A35" s="28" t="s">
        <v>152</v>
      </c>
      <c r="B35" s="25">
        <v>0</v>
      </c>
      <c r="C35" s="25">
        <v>0</v>
      </c>
      <c r="D35" s="29" t="s">
        <v>153</v>
      </c>
      <c r="E35" s="25">
        <v>0</v>
      </c>
      <c r="F35" s="25">
        <v>0</v>
      </c>
    </row>
    <row r="36" spans="1:6" ht="24.95" customHeight="1" x14ac:dyDescent="0.25">
      <c r="A36" s="26" t="s">
        <v>154</v>
      </c>
      <c r="B36" s="25">
        <v>0</v>
      </c>
      <c r="C36" s="25">
        <v>0</v>
      </c>
      <c r="D36" s="29" t="s">
        <v>155</v>
      </c>
      <c r="E36" s="25">
        <v>0</v>
      </c>
      <c r="F36" s="25">
        <v>0</v>
      </c>
    </row>
    <row r="37" spans="1:6" ht="24.95" customHeight="1" x14ac:dyDescent="0.25">
      <c r="A37" s="26" t="s">
        <v>156</v>
      </c>
      <c r="B37" s="25">
        <f>SUM(B38:B39)</f>
        <v>0</v>
      </c>
      <c r="C37" s="25">
        <f>SUM(C38:C39)</f>
        <v>0</v>
      </c>
      <c r="D37" s="27" t="s">
        <v>157</v>
      </c>
      <c r="E37" s="25">
        <f>SUM(E38:E40)</f>
        <v>0</v>
      </c>
      <c r="F37" s="25">
        <f>SUM(F38:F40)</f>
        <v>0</v>
      </c>
    </row>
    <row r="38" spans="1:6" ht="24.95" customHeight="1" x14ac:dyDescent="0.25">
      <c r="A38" s="28" t="s">
        <v>158</v>
      </c>
      <c r="B38" s="25">
        <v>0</v>
      </c>
      <c r="C38" s="25">
        <v>0</v>
      </c>
      <c r="D38" s="29" t="s">
        <v>159</v>
      </c>
      <c r="E38" s="25">
        <v>0</v>
      </c>
      <c r="F38" s="25">
        <v>0</v>
      </c>
    </row>
    <row r="39" spans="1:6" ht="24.95" customHeight="1" x14ac:dyDescent="0.25">
      <c r="A39" s="28" t="s">
        <v>160</v>
      </c>
      <c r="B39" s="25">
        <v>0</v>
      </c>
      <c r="C39" s="25">
        <v>0</v>
      </c>
      <c r="D39" s="29" t="s">
        <v>161</v>
      </c>
      <c r="E39" s="25">
        <v>0</v>
      </c>
      <c r="F39" s="25">
        <v>0</v>
      </c>
    </row>
    <row r="40" spans="1:6" ht="24.95" customHeight="1" x14ac:dyDescent="0.25">
      <c r="A40" s="26" t="s">
        <v>162</v>
      </c>
      <c r="B40" s="25">
        <f>SUM(B41:B44)</f>
        <v>410.45</v>
      </c>
      <c r="C40" s="25">
        <f>SUM(C41:C44)</f>
        <v>47.8</v>
      </c>
      <c r="D40" s="29" t="s">
        <v>163</v>
      </c>
      <c r="E40" s="25">
        <v>0</v>
      </c>
      <c r="F40" s="25">
        <v>0</v>
      </c>
    </row>
    <row r="41" spans="1:6" ht="24.95" customHeight="1" x14ac:dyDescent="0.25">
      <c r="A41" s="28" t="s">
        <v>164</v>
      </c>
      <c r="B41" s="25">
        <v>410.45</v>
      </c>
      <c r="C41" s="25">
        <v>47.8</v>
      </c>
      <c r="D41" s="27" t="s">
        <v>165</v>
      </c>
      <c r="E41" s="25">
        <f>SUM(E42:E44)</f>
        <v>0</v>
      </c>
      <c r="F41" s="25">
        <f>SUM(F42:F44)</f>
        <v>0</v>
      </c>
    </row>
    <row r="42" spans="1:6" ht="24.95" customHeight="1" x14ac:dyDescent="0.25">
      <c r="A42" s="28" t="s">
        <v>166</v>
      </c>
      <c r="B42" s="25">
        <v>0</v>
      </c>
      <c r="C42" s="25">
        <v>0</v>
      </c>
      <c r="D42" s="29" t="s">
        <v>167</v>
      </c>
      <c r="E42" s="25">
        <v>0</v>
      </c>
      <c r="F42" s="25">
        <v>0</v>
      </c>
    </row>
    <row r="43" spans="1:6" ht="24.95" customHeight="1" x14ac:dyDescent="0.25">
      <c r="A43" s="28" t="s">
        <v>168</v>
      </c>
      <c r="B43" s="25">
        <v>0</v>
      </c>
      <c r="C43" s="25">
        <v>0</v>
      </c>
      <c r="D43" s="29" t="s">
        <v>169</v>
      </c>
      <c r="E43" s="25">
        <v>0</v>
      </c>
      <c r="F43" s="25">
        <v>0</v>
      </c>
    </row>
    <row r="44" spans="1:6" ht="24.95" customHeight="1" x14ac:dyDescent="0.25">
      <c r="A44" s="28" t="s">
        <v>170</v>
      </c>
      <c r="B44" s="25">
        <v>0</v>
      </c>
      <c r="C44" s="25">
        <v>0</v>
      </c>
      <c r="D44" s="29" t="s">
        <v>171</v>
      </c>
      <c r="E44" s="25">
        <v>0</v>
      </c>
      <c r="F44" s="25">
        <v>0</v>
      </c>
    </row>
    <row r="45" spans="1:6" ht="24.95" customHeight="1" x14ac:dyDescent="0.25">
      <c r="A45" s="22" t="s">
        <v>172</v>
      </c>
      <c r="B45" s="25">
        <f>B8+B16+B24+B30+B36+B37+B40</f>
        <v>1036277.78</v>
      </c>
      <c r="C45" s="25">
        <f>C8+C16+C24+C30+C36+C37+C40</f>
        <v>1464786.8300000003</v>
      </c>
      <c r="D45" s="24" t="s">
        <v>173</v>
      </c>
      <c r="E45" s="25">
        <f>E8+E18+E22+E25+E26+E30+E37+E41</f>
        <v>492481.19999999995</v>
      </c>
      <c r="F45" s="25">
        <f>F8+F18+F22+F25+F26+F30+F37+F41</f>
        <v>1009505.24</v>
      </c>
    </row>
    <row r="46" spans="1:6" ht="24.95" customHeight="1" x14ac:dyDescent="0.25">
      <c r="A46" s="22"/>
      <c r="B46" s="25"/>
      <c r="C46" s="25"/>
      <c r="D46" s="24"/>
      <c r="E46" s="25"/>
      <c r="F46" s="25"/>
    </row>
    <row r="47" spans="1:6" ht="24.95" customHeight="1" x14ac:dyDescent="0.25">
      <c r="A47" s="22" t="s">
        <v>26</v>
      </c>
      <c r="B47" s="25"/>
      <c r="C47" s="25"/>
      <c r="D47" s="24" t="s">
        <v>27</v>
      </c>
      <c r="E47" s="25"/>
      <c r="F47" s="25"/>
    </row>
    <row r="48" spans="1:6" ht="24.95" customHeight="1" x14ac:dyDescent="0.25">
      <c r="A48" s="26" t="s">
        <v>174</v>
      </c>
      <c r="B48" s="25">
        <v>0</v>
      </c>
      <c r="C48" s="25">
        <v>0</v>
      </c>
      <c r="D48" s="27" t="s">
        <v>175</v>
      </c>
      <c r="E48" s="25">
        <v>0</v>
      </c>
      <c r="F48" s="25">
        <v>0</v>
      </c>
    </row>
    <row r="49" spans="1:6" ht="24.95" customHeight="1" x14ac:dyDescent="0.25">
      <c r="A49" s="26" t="s">
        <v>176</v>
      </c>
      <c r="B49" s="25">
        <v>0</v>
      </c>
      <c r="C49" s="25">
        <v>0</v>
      </c>
      <c r="D49" s="27" t="s">
        <v>177</v>
      </c>
      <c r="E49" s="25">
        <v>0</v>
      </c>
      <c r="F49" s="25">
        <v>0</v>
      </c>
    </row>
    <row r="50" spans="1:6" ht="24.95" customHeight="1" x14ac:dyDescent="0.25">
      <c r="A50" s="26" t="s">
        <v>178</v>
      </c>
      <c r="B50" s="25">
        <v>45184246.270000003</v>
      </c>
      <c r="C50" s="25">
        <v>24184930.27</v>
      </c>
      <c r="D50" s="27" t="s">
        <v>179</v>
      </c>
      <c r="E50" s="25">
        <v>0</v>
      </c>
      <c r="F50" s="25">
        <v>0</v>
      </c>
    </row>
    <row r="51" spans="1:6" ht="24.95" customHeight="1" x14ac:dyDescent="0.25">
      <c r="A51" s="26" t="s">
        <v>180</v>
      </c>
      <c r="B51" s="25">
        <v>23266636.129999999</v>
      </c>
      <c r="C51" s="25">
        <v>22096312.989999998</v>
      </c>
      <c r="D51" s="27" t="s">
        <v>181</v>
      </c>
      <c r="E51" s="25">
        <v>0</v>
      </c>
      <c r="F51" s="25">
        <v>0</v>
      </c>
    </row>
    <row r="52" spans="1:6" ht="24.95" customHeight="1" x14ac:dyDescent="0.25">
      <c r="A52" s="26" t="s">
        <v>182</v>
      </c>
      <c r="B52" s="25">
        <v>2027143.32</v>
      </c>
      <c r="C52" s="25">
        <v>1736744.64</v>
      </c>
      <c r="D52" s="27" t="s">
        <v>183</v>
      </c>
      <c r="E52" s="25">
        <v>0</v>
      </c>
      <c r="F52" s="25">
        <v>0</v>
      </c>
    </row>
    <row r="53" spans="1:6" ht="24.95" customHeight="1" x14ac:dyDescent="0.25">
      <c r="A53" s="26" t="s">
        <v>184</v>
      </c>
      <c r="B53" s="250">
        <v>-1653224.64</v>
      </c>
      <c r="C53" s="250">
        <v>-5454686.3499999996</v>
      </c>
      <c r="D53" s="27" t="s">
        <v>185</v>
      </c>
      <c r="E53" s="25">
        <v>0</v>
      </c>
      <c r="F53" s="25">
        <v>0</v>
      </c>
    </row>
    <row r="54" spans="1:6" ht="24.95" customHeight="1" x14ac:dyDescent="0.25">
      <c r="A54" s="26" t="s">
        <v>186</v>
      </c>
      <c r="B54" s="25">
        <v>0</v>
      </c>
      <c r="C54" s="25">
        <v>0</v>
      </c>
      <c r="D54" s="24"/>
      <c r="E54" s="25"/>
      <c r="F54" s="25"/>
    </row>
    <row r="55" spans="1:6" ht="24.95" customHeight="1" x14ac:dyDescent="0.25">
      <c r="A55" s="26" t="s">
        <v>187</v>
      </c>
      <c r="B55" s="25">
        <v>0</v>
      </c>
      <c r="C55" s="25">
        <v>0</v>
      </c>
      <c r="D55" s="24" t="s">
        <v>188</v>
      </c>
      <c r="E55" s="25">
        <f>SUM(E48:E53)</f>
        <v>0</v>
      </c>
      <c r="F55" s="25">
        <f>SUM(F48:F53)</f>
        <v>0</v>
      </c>
    </row>
    <row r="56" spans="1:6" ht="24.95" customHeight="1" x14ac:dyDescent="0.25">
      <c r="A56" s="26" t="s">
        <v>189</v>
      </c>
      <c r="B56" s="25">
        <v>0</v>
      </c>
      <c r="C56" s="25">
        <v>0</v>
      </c>
      <c r="D56" s="31"/>
      <c r="E56" s="25"/>
      <c r="F56" s="25"/>
    </row>
    <row r="57" spans="1:6" ht="24.95" customHeight="1" x14ac:dyDescent="0.25">
      <c r="A57" s="26"/>
      <c r="B57" s="25"/>
      <c r="C57" s="25"/>
      <c r="D57" s="24" t="s">
        <v>190</v>
      </c>
      <c r="E57" s="25">
        <f>E45+E55</f>
        <v>492481.19999999995</v>
      </c>
      <c r="F57" s="25">
        <f>F45+F55</f>
        <v>1009505.24</v>
      </c>
    </row>
    <row r="58" spans="1:6" ht="24.95" customHeight="1" x14ac:dyDescent="0.25">
      <c r="A58" s="22" t="s">
        <v>191</v>
      </c>
      <c r="B58" s="25">
        <f>SUM(B48:B56)</f>
        <v>68824801.079999998</v>
      </c>
      <c r="C58" s="25">
        <f>SUM(C48:C56)</f>
        <v>42563301.549999997</v>
      </c>
      <c r="D58" s="27"/>
      <c r="E58" s="25"/>
      <c r="F58" s="25"/>
    </row>
    <row r="59" spans="1:6" ht="24.95" customHeight="1" x14ac:dyDescent="0.25">
      <c r="A59" s="26"/>
      <c r="B59" s="25"/>
      <c r="C59" s="25"/>
      <c r="D59" s="24" t="s">
        <v>192</v>
      </c>
      <c r="E59" s="25"/>
      <c r="F59" s="25"/>
    </row>
    <row r="60" spans="1:6" ht="24.95" customHeight="1" x14ac:dyDescent="0.25">
      <c r="A60" s="22" t="s">
        <v>193</v>
      </c>
      <c r="B60" s="25">
        <f>B45+B58</f>
        <v>69861078.859999999</v>
      </c>
      <c r="C60" s="25">
        <f>C45+C58</f>
        <v>44028088.379999995</v>
      </c>
      <c r="D60" s="24"/>
      <c r="E60" s="25"/>
      <c r="F60" s="25"/>
    </row>
    <row r="61" spans="1:6" ht="24.95" customHeight="1" x14ac:dyDescent="0.25">
      <c r="A61" s="26"/>
      <c r="B61" s="25"/>
      <c r="C61" s="25"/>
      <c r="D61" s="24" t="s">
        <v>194</v>
      </c>
      <c r="E61" s="25">
        <f>SUM(E62:E64)</f>
        <v>27566941.890000001</v>
      </c>
      <c r="F61" s="25">
        <f>SUM(F62:F64)</f>
        <v>6567625.8899999997</v>
      </c>
    </row>
    <row r="62" spans="1:6" ht="24.95" customHeight="1" x14ac:dyDescent="0.25">
      <c r="A62" s="26"/>
      <c r="B62" s="25"/>
      <c r="C62" s="25"/>
      <c r="D62" s="27" t="s">
        <v>195</v>
      </c>
      <c r="E62" s="25">
        <v>0</v>
      </c>
      <c r="F62" s="25">
        <v>0</v>
      </c>
    </row>
    <row r="63" spans="1:6" ht="24.95" customHeight="1" x14ac:dyDescent="0.25">
      <c r="A63" s="26"/>
      <c r="B63" s="25"/>
      <c r="C63" s="25"/>
      <c r="D63" s="27" t="s">
        <v>196</v>
      </c>
      <c r="E63" s="25">
        <v>6567625.8899999997</v>
      </c>
      <c r="F63" s="25">
        <v>6567625.8899999997</v>
      </c>
    </row>
    <row r="64" spans="1:6" ht="24.95" customHeight="1" x14ac:dyDescent="0.25">
      <c r="A64" s="26"/>
      <c r="B64" s="25"/>
      <c r="C64" s="25"/>
      <c r="D64" s="27" t="s">
        <v>197</v>
      </c>
      <c r="E64" s="25">
        <v>20999316</v>
      </c>
      <c r="F64" s="25">
        <v>0</v>
      </c>
    </row>
    <row r="65" spans="1:6" ht="24.95" customHeight="1" x14ac:dyDescent="0.25">
      <c r="A65" s="26"/>
      <c r="B65" s="25"/>
      <c r="C65" s="25"/>
      <c r="D65" s="27"/>
      <c r="E65" s="25"/>
      <c r="F65" s="25"/>
    </row>
    <row r="66" spans="1:6" ht="24.95" customHeight="1" x14ac:dyDescent="0.25">
      <c r="A66" s="26"/>
      <c r="B66" s="25"/>
      <c r="C66" s="25"/>
      <c r="D66" s="24" t="s">
        <v>198</v>
      </c>
      <c r="E66" s="25">
        <f>SUM(E67:E71)</f>
        <v>41801655.769999996</v>
      </c>
      <c r="F66" s="25">
        <f>SUM(F67:F71)</f>
        <v>36450957.25</v>
      </c>
    </row>
    <row r="67" spans="1:6" ht="24.95" customHeight="1" x14ac:dyDescent="0.25">
      <c r="A67" s="26"/>
      <c r="B67" s="25"/>
      <c r="C67" s="25"/>
      <c r="D67" s="27" t="s">
        <v>199</v>
      </c>
      <c r="E67" s="25">
        <v>1062622.32</v>
      </c>
      <c r="F67" s="250">
        <v>-4777267.6500000004</v>
      </c>
    </row>
    <row r="68" spans="1:6" ht="24.95" customHeight="1" x14ac:dyDescent="0.25">
      <c r="A68" s="26"/>
      <c r="B68" s="25"/>
      <c r="C68" s="25"/>
      <c r="D68" s="27" t="s">
        <v>200</v>
      </c>
      <c r="E68" s="25">
        <v>36657445.399999999</v>
      </c>
      <c r="F68" s="250">
        <v>41434713.049999997</v>
      </c>
    </row>
    <row r="69" spans="1:6" ht="24.95" customHeight="1" x14ac:dyDescent="0.25">
      <c r="A69" s="26"/>
      <c r="B69" s="25"/>
      <c r="C69" s="25"/>
      <c r="D69" s="27" t="s">
        <v>201</v>
      </c>
      <c r="E69" s="25">
        <v>0</v>
      </c>
      <c r="F69" s="250">
        <v>0</v>
      </c>
    </row>
    <row r="70" spans="1:6" ht="24.95" customHeight="1" x14ac:dyDescent="0.25">
      <c r="A70" s="26"/>
      <c r="B70" s="25"/>
      <c r="C70" s="25"/>
      <c r="D70" s="27" t="s">
        <v>202</v>
      </c>
      <c r="E70" s="25">
        <v>0</v>
      </c>
      <c r="F70" s="250">
        <v>0</v>
      </c>
    </row>
    <row r="71" spans="1:6" ht="24.95" customHeight="1" x14ac:dyDescent="0.25">
      <c r="A71" s="26"/>
      <c r="B71" s="25"/>
      <c r="C71" s="25"/>
      <c r="D71" s="27" t="s">
        <v>203</v>
      </c>
      <c r="E71" s="25">
        <v>4081588.05</v>
      </c>
      <c r="F71" s="250">
        <v>-206488.15</v>
      </c>
    </row>
    <row r="72" spans="1:6" ht="24.95" customHeight="1" x14ac:dyDescent="0.25">
      <c r="A72" s="26"/>
      <c r="B72" s="25"/>
      <c r="C72" s="25"/>
      <c r="D72" s="27"/>
      <c r="E72" s="25"/>
      <c r="F72" s="250"/>
    </row>
    <row r="73" spans="1:6" ht="24.95" customHeight="1" x14ac:dyDescent="0.25">
      <c r="A73" s="26"/>
      <c r="B73" s="25"/>
      <c r="C73" s="25"/>
      <c r="D73" s="24" t="s">
        <v>204</v>
      </c>
      <c r="E73" s="25">
        <f>SUM(E74:E75)</f>
        <v>0</v>
      </c>
      <c r="F73" s="25">
        <f>SUM(F74:F75)</f>
        <v>0</v>
      </c>
    </row>
    <row r="74" spans="1:6" ht="24.95" customHeight="1" x14ac:dyDescent="0.25">
      <c r="A74" s="26"/>
      <c r="B74" s="25"/>
      <c r="C74" s="25"/>
      <c r="D74" s="27" t="s">
        <v>205</v>
      </c>
      <c r="E74" s="25">
        <v>0</v>
      </c>
      <c r="F74" s="25">
        <v>0</v>
      </c>
    </row>
    <row r="75" spans="1:6" ht="24.95" customHeight="1" x14ac:dyDescent="0.25">
      <c r="A75" s="26"/>
      <c r="B75" s="25"/>
      <c r="C75" s="25"/>
      <c r="D75" s="27" t="s">
        <v>206</v>
      </c>
      <c r="E75" s="25">
        <v>0</v>
      </c>
      <c r="F75" s="25">
        <v>0</v>
      </c>
    </row>
    <row r="76" spans="1:6" ht="24.95" customHeight="1" x14ac:dyDescent="0.25">
      <c r="A76" s="26"/>
      <c r="B76" s="25"/>
      <c r="C76" s="25"/>
      <c r="D76" s="27"/>
      <c r="E76" s="25"/>
      <c r="F76" s="25"/>
    </row>
    <row r="77" spans="1:6" ht="24.95" customHeight="1" x14ac:dyDescent="0.25">
      <c r="A77" s="26"/>
      <c r="B77" s="25"/>
      <c r="C77" s="25"/>
      <c r="D77" s="24" t="s">
        <v>207</v>
      </c>
      <c r="E77" s="25">
        <f>E61+E66+E73</f>
        <v>69368597.659999996</v>
      </c>
      <c r="F77" s="25">
        <f>F61+F66+F73</f>
        <v>43018583.140000001</v>
      </c>
    </row>
    <row r="78" spans="1:6" ht="24.95" customHeight="1" x14ac:dyDescent="0.25">
      <c r="A78" s="26"/>
      <c r="B78" s="25"/>
      <c r="C78" s="25"/>
      <c r="D78" s="27"/>
      <c r="E78" s="25"/>
      <c r="F78" s="25"/>
    </row>
    <row r="79" spans="1:6" ht="24.95" customHeight="1" x14ac:dyDescent="0.25">
      <c r="A79" s="26"/>
      <c r="B79" s="25"/>
      <c r="C79" s="25"/>
      <c r="D79" s="24" t="s">
        <v>208</v>
      </c>
      <c r="E79" s="25">
        <f>E57+E77</f>
        <v>69861078.859999999</v>
      </c>
      <c r="F79" s="25">
        <f>F57+F77</f>
        <v>44028088.380000003</v>
      </c>
    </row>
    <row r="80" spans="1:6" ht="24.95" customHeight="1" thickBot="1" x14ac:dyDescent="0.3">
      <c r="A80" s="32"/>
      <c r="B80" s="33"/>
      <c r="C80" s="33"/>
      <c r="D80" s="34"/>
      <c r="E80" s="35"/>
      <c r="F80" s="35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scale="60" fitToHeight="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9"/>
  <sheetViews>
    <sheetView workbookViewId="0">
      <selection activeCell="J34" sqref="J34"/>
    </sheetView>
  </sheetViews>
  <sheetFormatPr baseColWidth="10" defaultRowHeight="12.75" x14ac:dyDescent="0.2"/>
  <cols>
    <col min="1" max="1" width="5" style="36" customWidth="1"/>
    <col min="2" max="2" width="43" style="36" customWidth="1"/>
    <col min="3" max="3" width="12.85546875" style="36" customWidth="1"/>
    <col min="4" max="4" width="13.28515625" style="36" customWidth="1"/>
    <col min="5" max="5" width="15" style="36" customWidth="1"/>
    <col min="6" max="6" width="16.5703125" style="36" customWidth="1"/>
    <col min="7" max="7" width="13.42578125" style="36" customWidth="1"/>
    <col min="8" max="8" width="14" style="36" customWidth="1"/>
    <col min="9" max="9" width="15" style="36" customWidth="1"/>
    <col min="10" max="256" width="11.42578125" style="36"/>
    <col min="257" max="257" width="5" style="36" customWidth="1"/>
    <col min="258" max="258" width="43" style="36" customWidth="1"/>
    <col min="259" max="259" width="12.85546875" style="36" customWidth="1"/>
    <col min="260" max="260" width="13.28515625" style="36" customWidth="1"/>
    <col min="261" max="261" width="15" style="36" customWidth="1"/>
    <col min="262" max="262" width="16.5703125" style="36" customWidth="1"/>
    <col min="263" max="263" width="13.42578125" style="36" customWidth="1"/>
    <col min="264" max="264" width="14" style="36" customWidth="1"/>
    <col min="265" max="265" width="15" style="36" customWidth="1"/>
    <col min="266" max="512" width="11.42578125" style="36"/>
    <col min="513" max="513" width="5" style="36" customWidth="1"/>
    <col min="514" max="514" width="43" style="36" customWidth="1"/>
    <col min="515" max="515" width="12.85546875" style="36" customWidth="1"/>
    <col min="516" max="516" width="13.28515625" style="36" customWidth="1"/>
    <col min="517" max="517" width="15" style="36" customWidth="1"/>
    <col min="518" max="518" width="16.5703125" style="36" customWidth="1"/>
    <col min="519" max="519" width="13.42578125" style="36" customWidth="1"/>
    <col min="520" max="520" width="14" style="36" customWidth="1"/>
    <col min="521" max="521" width="15" style="36" customWidth="1"/>
    <col min="522" max="768" width="11.42578125" style="36"/>
    <col min="769" max="769" width="5" style="36" customWidth="1"/>
    <col min="770" max="770" width="43" style="36" customWidth="1"/>
    <col min="771" max="771" width="12.85546875" style="36" customWidth="1"/>
    <col min="772" max="772" width="13.28515625" style="36" customWidth="1"/>
    <col min="773" max="773" width="15" style="36" customWidth="1"/>
    <col min="774" max="774" width="16.5703125" style="36" customWidth="1"/>
    <col min="775" max="775" width="13.42578125" style="36" customWidth="1"/>
    <col min="776" max="776" width="14" style="36" customWidth="1"/>
    <col min="777" max="777" width="15" style="36" customWidth="1"/>
    <col min="778" max="1024" width="11.42578125" style="36"/>
    <col min="1025" max="1025" width="5" style="36" customWidth="1"/>
    <col min="1026" max="1026" width="43" style="36" customWidth="1"/>
    <col min="1027" max="1027" width="12.85546875" style="36" customWidth="1"/>
    <col min="1028" max="1028" width="13.28515625" style="36" customWidth="1"/>
    <col min="1029" max="1029" width="15" style="36" customWidth="1"/>
    <col min="1030" max="1030" width="16.5703125" style="36" customWidth="1"/>
    <col min="1031" max="1031" width="13.42578125" style="36" customWidth="1"/>
    <col min="1032" max="1032" width="14" style="36" customWidth="1"/>
    <col min="1033" max="1033" width="15" style="36" customWidth="1"/>
    <col min="1034" max="1280" width="11.42578125" style="36"/>
    <col min="1281" max="1281" width="5" style="36" customWidth="1"/>
    <col min="1282" max="1282" width="43" style="36" customWidth="1"/>
    <col min="1283" max="1283" width="12.85546875" style="36" customWidth="1"/>
    <col min="1284" max="1284" width="13.28515625" style="36" customWidth="1"/>
    <col min="1285" max="1285" width="15" style="36" customWidth="1"/>
    <col min="1286" max="1286" width="16.5703125" style="36" customWidth="1"/>
    <col min="1287" max="1287" width="13.42578125" style="36" customWidth="1"/>
    <col min="1288" max="1288" width="14" style="36" customWidth="1"/>
    <col min="1289" max="1289" width="15" style="36" customWidth="1"/>
    <col min="1290" max="1536" width="11.42578125" style="36"/>
    <col min="1537" max="1537" width="5" style="36" customWidth="1"/>
    <col min="1538" max="1538" width="43" style="36" customWidth="1"/>
    <col min="1539" max="1539" width="12.85546875" style="36" customWidth="1"/>
    <col min="1540" max="1540" width="13.28515625" style="36" customWidth="1"/>
    <col min="1541" max="1541" width="15" style="36" customWidth="1"/>
    <col min="1542" max="1542" width="16.5703125" style="36" customWidth="1"/>
    <col min="1543" max="1543" width="13.42578125" style="36" customWidth="1"/>
    <col min="1544" max="1544" width="14" style="36" customWidth="1"/>
    <col min="1545" max="1545" width="15" style="36" customWidth="1"/>
    <col min="1546" max="1792" width="11.42578125" style="36"/>
    <col min="1793" max="1793" width="5" style="36" customWidth="1"/>
    <col min="1794" max="1794" width="43" style="36" customWidth="1"/>
    <col min="1795" max="1795" width="12.85546875" style="36" customWidth="1"/>
    <col min="1796" max="1796" width="13.28515625" style="36" customWidth="1"/>
    <col min="1797" max="1797" width="15" style="36" customWidth="1"/>
    <col min="1798" max="1798" width="16.5703125" style="36" customWidth="1"/>
    <col min="1799" max="1799" width="13.42578125" style="36" customWidth="1"/>
    <col min="1800" max="1800" width="14" style="36" customWidth="1"/>
    <col min="1801" max="1801" width="15" style="36" customWidth="1"/>
    <col min="1802" max="2048" width="11.42578125" style="36"/>
    <col min="2049" max="2049" width="5" style="36" customWidth="1"/>
    <col min="2050" max="2050" width="43" style="36" customWidth="1"/>
    <col min="2051" max="2051" width="12.85546875" style="36" customWidth="1"/>
    <col min="2052" max="2052" width="13.28515625" style="36" customWidth="1"/>
    <col min="2053" max="2053" width="15" style="36" customWidth="1"/>
    <col min="2054" max="2054" width="16.5703125" style="36" customWidth="1"/>
    <col min="2055" max="2055" width="13.42578125" style="36" customWidth="1"/>
    <col min="2056" max="2056" width="14" style="36" customWidth="1"/>
    <col min="2057" max="2057" width="15" style="36" customWidth="1"/>
    <col min="2058" max="2304" width="11.42578125" style="36"/>
    <col min="2305" max="2305" width="5" style="36" customWidth="1"/>
    <col min="2306" max="2306" width="43" style="36" customWidth="1"/>
    <col min="2307" max="2307" width="12.85546875" style="36" customWidth="1"/>
    <col min="2308" max="2308" width="13.28515625" style="36" customWidth="1"/>
    <col min="2309" max="2309" width="15" style="36" customWidth="1"/>
    <col min="2310" max="2310" width="16.5703125" style="36" customWidth="1"/>
    <col min="2311" max="2311" width="13.42578125" style="36" customWidth="1"/>
    <col min="2312" max="2312" width="14" style="36" customWidth="1"/>
    <col min="2313" max="2313" width="15" style="36" customWidth="1"/>
    <col min="2314" max="2560" width="11.42578125" style="36"/>
    <col min="2561" max="2561" width="5" style="36" customWidth="1"/>
    <col min="2562" max="2562" width="43" style="36" customWidth="1"/>
    <col min="2563" max="2563" width="12.85546875" style="36" customWidth="1"/>
    <col min="2564" max="2564" width="13.28515625" style="36" customWidth="1"/>
    <col min="2565" max="2565" width="15" style="36" customWidth="1"/>
    <col min="2566" max="2566" width="16.5703125" style="36" customWidth="1"/>
    <col min="2567" max="2567" width="13.42578125" style="36" customWidth="1"/>
    <col min="2568" max="2568" width="14" style="36" customWidth="1"/>
    <col min="2569" max="2569" width="15" style="36" customWidth="1"/>
    <col min="2570" max="2816" width="11.42578125" style="36"/>
    <col min="2817" max="2817" width="5" style="36" customWidth="1"/>
    <col min="2818" max="2818" width="43" style="36" customWidth="1"/>
    <col min="2819" max="2819" width="12.85546875" style="36" customWidth="1"/>
    <col min="2820" max="2820" width="13.28515625" style="36" customWidth="1"/>
    <col min="2821" max="2821" width="15" style="36" customWidth="1"/>
    <col min="2822" max="2822" width="16.5703125" style="36" customWidth="1"/>
    <col min="2823" max="2823" width="13.42578125" style="36" customWidth="1"/>
    <col min="2824" max="2824" width="14" style="36" customWidth="1"/>
    <col min="2825" max="2825" width="15" style="36" customWidth="1"/>
    <col min="2826" max="3072" width="11.42578125" style="36"/>
    <col min="3073" max="3073" width="5" style="36" customWidth="1"/>
    <col min="3074" max="3074" width="43" style="36" customWidth="1"/>
    <col min="3075" max="3075" width="12.85546875" style="36" customWidth="1"/>
    <col min="3076" max="3076" width="13.28515625" style="36" customWidth="1"/>
    <col min="3077" max="3077" width="15" style="36" customWidth="1"/>
    <col min="3078" max="3078" width="16.5703125" style="36" customWidth="1"/>
    <col min="3079" max="3079" width="13.42578125" style="36" customWidth="1"/>
    <col min="3080" max="3080" width="14" style="36" customWidth="1"/>
    <col min="3081" max="3081" width="15" style="36" customWidth="1"/>
    <col min="3082" max="3328" width="11.42578125" style="36"/>
    <col min="3329" max="3329" width="5" style="36" customWidth="1"/>
    <col min="3330" max="3330" width="43" style="36" customWidth="1"/>
    <col min="3331" max="3331" width="12.85546875" style="36" customWidth="1"/>
    <col min="3332" max="3332" width="13.28515625" style="36" customWidth="1"/>
    <col min="3333" max="3333" width="15" style="36" customWidth="1"/>
    <col min="3334" max="3334" width="16.5703125" style="36" customWidth="1"/>
    <col min="3335" max="3335" width="13.42578125" style="36" customWidth="1"/>
    <col min="3336" max="3336" width="14" style="36" customWidth="1"/>
    <col min="3337" max="3337" width="15" style="36" customWidth="1"/>
    <col min="3338" max="3584" width="11.42578125" style="36"/>
    <col min="3585" max="3585" width="5" style="36" customWidth="1"/>
    <col min="3586" max="3586" width="43" style="36" customWidth="1"/>
    <col min="3587" max="3587" width="12.85546875" style="36" customWidth="1"/>
    <col min="3588" max="3588" width="13.28515625" style="36" customWidth="1"/>
    <col min="3589" max="3589" width="15" style="36" customWidth="1"/>
    <col min="3590" max="3590" width="16.5703125" style="36" customWidth="1"/>
    <col min="3591" max="3591" width="13.42578125" style="36" customWidth="1"/>
    <col min="3592" max="3592" width="14" style="36" customWidth="1"/>
    <col min="3593" max="3593" width="15" style="36" customWidth="1"/>
    <col min="3594" max="3840" width="11.42578125" style="36"/>
    <col min="3841" max="3841" width="5" style="36" customWidth="1"/>
    <col min="3842" max="3842" width="43" style="36" customWidth="1"/>
    <col min="3843" max="3843" width="12.85546875" style="36" customWidth="1"/>
    <col min="3844" max="3844" width="13.28515625" style="36" customWidth="1"/>
    <col min="3845" max="3845" width="15" style="36" customWidth="1"/>
    <col min="3846" max="3846" width="16.5703125" style="36" customWidth="1"/>
    <col min="3847" max="3847" width="13.42578125" style="36" customWidth="1"/>
    <col min="3848" max="3848" width="14" style="36" customWidth="1"/>
    <col min="3849" max="3849" width="15" style="36" customWidth="1"/>
    <col min="3850" max="4096" width="11.42578125" style="36"/>
    <col min="4097" max="4097" width="5" style="36" customWidth="1"/>
    <col min="4098" max="4098" width="43" style="36" customWidth="1"/>
    <col min="4099" max="4099" width="12.85546875" style="36" customWidth="1"/>
    <col min="4100" max="4100" width="13.28515625" style="36" customWidth="1"/>
    <col min="4101" max="4101" width="15" style="36" customWidth="1"/>
    <col min="4102" max="4102" width="16.5703125" style="36" customWidth="1"/>
    <col min="4103" max="4103" width="13.42578125" style="36" customWidth="1"/>
    <col min="4104" max="4104" width="14" style="36" customWidth="1"/>
    <col min="4105" max="4105" width="15" style="36" customWidth="1"/>
    <col min="4106" max="4352" width="11.42578125" style="36"/>
    <col min="4353" max="4353" width="5" style="36" customWidth="1"/>
    <col min="4354" max="4354" width="43" style="36" customWidth="1"/>
    <col min="4355" max="4355" width="12.85546875" style="36" customWidth="1"/>
    <col min="4356" max="4356" width="13.28515625" style="36" customWidth="1"/>
    <col min="4357" max="4357" width="15" style="36" customWidth="1"/>
    <col min="4358" max="4358" width="16.5703125" style="36" customWidth="1"/>
    <col min="4359" max="4359" width="13.42578125" style="36" customWidth="1"/>
    <col min="4360" max="4360" width="14" style="36" customWidth="1"/>
    <col min="4361" max="4361" width="15" style="36" customWidth="1"/>
    <col min="4362" max="4608" width="11.42578125" style="36"/>
    <col min="4609" max="4609" width="5" style="36" customWidth="1"/>
    <col min="4610" max="4610" width="43" style="36" customWidth="1"/>
    <col min="4611" max="4611" width="12.85546875" style="36" customWidth="1"/>
    <col min="4612" max="4612" width="13.28515625" style="36" customWidth="1"/>
    <col min="4613" max="4613" width="15" style="36" customWidth="1"/>
    <col min="4614" max="4614" width="16.5703125" style="36" customWidth="1"/>
    <col min="4615" max="4615" width="13.42578125" style="36" customWidth="1"/>
    <col min="4616" max="4616" width="14" style="36" customWidth="1"/>
    <col min="4617" max="4617" width="15" style="36" customWidth="1"/>
    <col min="4618" max="4864" width="11.42578125" style="36"/>
    <col min="4865" max="4865" width="5" style="36" customWidth="1"/>
    <col min="4866" max="4866" width="43" style="36" customWidth="1"/>
    <col min="4867" max="4867" width="12.85546875" style="36" customWidth="1"/>
    <col min="4868" max="4868" width="13.28515625" style="36" customWidth="1"/>
    <col min="4869" max="4869" width="15" style="36" customWidth="1"/>
    <col min="4870" max="4870" width="16.5703125" style="36" customWidth="1"/>
    <col min="4871" max="4871" width="13.42578125" style="36" customWidth="1"/>
    <col min="4872" max="4872" width="14" style="36" customWidth="1"/>
    <col min="4873" max="4873" width="15" style="36" customWidth="1"/>
    <col min="4874" max="5120" width="11.42578125" style="36"/>
    <col min="5121" max="5121" width="5" style="36" customWidth="1"/>
    <col min="5122" max="5122" width="43" style="36" customWidth="1"/>
    <col min="5123" max="5123" width="12.85546875" style="36" customWidth="1"/>
    <col min="5124" max="5124" width="13.28515625" style="36" customWidth="1"/>
    <col min="5125" max="5125" width="15" style="36" customWidth="1"/>
    <col min="5126" max="5126" width="16.5703125" style="36" customWidth="1"/>
    <col min="5127" max="5127" width="13.42578125" style="36" customWidth="1"/>
    <col min="5128" max="5128" width="14" style="36" customWidth="1"/>
    <col min="5129" max="5129" width="15" style="36" customWidth="1"/>
    <col min="5130" max="5376" width="11.42578125" style="36"/>
    <col min="5377" max="5377" width="5" style="36" customWidth="1"/>
    <col min="5378" max="5378" width="43" style="36" customWidth="1"/>
    <col min="5379" max="5379" width="12.85546875" style="36" customWidth="1"/>
    <col min="5380" max="5380" width="13.28515625" style="36" customWidth="1"/>
    <col min="5381" max="5381" width="15" style="36" customWidth="1"/>
    <col min="5382" max="5382" width="16.5703125" style="36" customWidth="1"/>
    <col min="5383" max="5383" width="13.42578125" style="36" customWidth="1"/>
    <col min="5384" max="5384" width="14" style="36" customWidth="1"/>
    <col min="5385" max="5385" width="15" style="36" customWidth="1"/>
    <col min="5386" max="5632" width="11.42578125" style="36"/>
    <col min="5633" max="5633" width="5" style="36" customWidth="1"/>
    <col min="5634" max="5634" width="43" style="36" customWidth="1"/>
    <col min="5635" max="5635" width="12.85546875" style="36" customWidth="1"/>
    <col min="5636" max="5636" width="13.28515625" style="36" customWidth="1"/>
    <col min="5637" max="5637" width="15" style="36" customWidth="1"/>
    <col min="5638" max="5638" width="16.5703125" style="36" customWidth="1"/>
    <col min="5639" max="5639" width="13.42578125" style="36" customWidth="1"/>
    <col min="5640" max="5640" width="14" style="36" customWidth="1"/>
    <col min="5641" max="5641" width="15" style="36" customWidth="1"/>
    <col min="5642" max="5888" width="11.42578125" style="36"/>
    <col min="5889" max="5889" width="5" style="36" customWidth="1"/>
    <col min="5890" max="5890" width="43" style="36" customWidth="1"/>
    <col min="5891" max="5891" width="12.85546875" style="36" customWidth="1"/>
    <col min="5892" max="5892" width="13.28515625" style="36" customWidth="1"/>
    <col min="5893" max="5893" width="15" style="36" customWidth="1"/>
    <col min="5894" max="5894" width="16.5703125" style="36" customWidth="1"/>
    <col min="5895" max="5895" width="13.42578125" style="36" customWidth="1"/>
    <col min="5896" max="5896" width="14" style="36" customWidth="1"/>
    <col min="5897" max="5897" width="15" style="36" customWidth="1"/>
    <col min="5898" max="6144" width="11.42578125" style="36"/>
    <col min="6145" max="6145" width="5" style="36" customWidth="1"/>
    <col min="6146" max="6146" width="43" style="36" customWidth="1"/>
    <col min="6147" max="6147" width="12.85546875" style="36" customWidth="1"/>
    <col min="6148" max="6148" width="13.28515625" style="36" customWidth="1"/>
    <col min="6149" max="6149" width="15" style="36" customWidth="1"/>
    <col min="6150" max="6150" width="16.5703125" style="36" customWidth="1"/>
    <col min="6151" max="6151" width="13.42578125" style="36" customWidth="1"/>
    <col min="6152" max="6152" width="14" style="36" customWidth="1"/>
    <col min="6153" max="6153" width="15" style="36" customWidth="1"/>
    <col min="6154" max="6400" width="11.42578125" style="36"/>
    <col min="6401" max="6401" width="5" style="36" customWidth="1"/>
    <col min="6402" max="6402" width="43" style="36" customWidth="1"/>
    <col min="6403" max="6403" width="12.85546875" style="36" customWidth="1"/>
    <col min="6404" max="6404" width="13.28515625" style="36" customWidth="1"/>
    <col min="6405" max="6405" width="15" style="36" customWidth="1"/>
    <col min="6406" max="6406" width="16.5703125" style="36" customWidth="1"/>
    <col min="6407" max="6407" width="13.42578125" style="36" customWidth="1"/>
    <col min="6408" max="6408" width="14" style="36" customWidth="1"/>
    <col min="6409" max="6409" width="15" style="36" customWidth="1"/>
    <col min="6410" max="6656" width="11.42578125" style="36"/>
    <col min="6657" max="6657" width="5" style="36" customWidth="1"/>
    <col min="6658" max="6658" width="43" style="36" customWidth="1"/>
    <col min="6659" max="6659" width="12.85546875" style="36" customWidth="1"/>
    <col min="6660" max="6660" width="13.28515625" style="36" customWidth="1"/>
    <col min="6661" max="6661" width="15" style="36" customWidth="1"/>
    <col min="6662" max="6662" width="16.5703125" style="36" customWidth="1"/>
    <col min="6663" max="6663" width="13.42578125" style="36" customWidth="1"/>
    <col min="6664" max="6664" width="14" style="36" customWidth="1"/>
    <col min="6665" max="6665" width="15" style="36" customWidth="1"/>
    <col min="6666" max="6912" width="11.42578125" style="36"/>
    <col min="6913" max="6913" width="5" style="36" customWidth="1"/>
    <col min="6914" max="6914" width="43" style="36" customWidth="1"/>
    <col min="6915" max="6915" width="12.85546875" style="36" customWidth="1"/>
    <col min="6916" max="6916" width="13.28515625" style="36" customWidth="1"/>
    <col min="6917" max="6917" width="15" style="36" customWidth="1"/>
    <col min="6918" max="6918" width="16.5703125" style="36" customWidth="1"/>
    <col min="6919" max="6919" width="13.42578125" style="36" customWidth="1"/>
    <col min="6920" max="6920" width="14" style="36" customWidth="1"/>
    <col min="6921" max="6921" width="15" style="36" customWidth="1"/>
    <col min="6922" max="7168" width="11.42578125" style="36"/>
    <col min="7169" max="7169" width="5" style="36" customWidth="1"/>
    <col min="7170" max="7170" width="43" style="36" customWidth="1"/>
    <col min="7171" max="7171" width="12.85546875" style="36" customWidth="1"/>
    <col min="7172" max="7172" width="13.28515625" style="36" customWidth="1"/>
    <col min="7173" max="7173" width="15" style="36" customWidth="1"/>
    <col min="7174" max="7174" width="16.5703125" style="36" customWidth="1"/>
    <col min="7175" max="7175" width="13.42578125" style="36" customWidth="1"/>
    <col min="7176" max="7176" width="14" style="36" customWidth="1"/>
    <col min="7177" max="7177" width="15" style="36" customWidth="1"/>
    <col min="7178" max="7424" width="11.42578125" style="36"/>
    <col min="7425" max="7425" width="5" style="36" customWidth="1"/>
    <col min="7426" max="7426" width="43" style="36" customWidth="1"/>
    <col min="7427" max="7427" width="12.85546875" style="36" customWidth="1"/>
    <col min="7428" max="7428" width="13.28515625" style="36" customWidth="1"/>
    <col min="7429" max="7429" width="15" style="36" customWidth="1"/>
    <col min="7430" max="7430" width="16.5703125" style="36" customWidth="1"/>
    <col min="7431" max="7431" width="13.42578125" style="36" customWidth="1"/>
    <col min="7432" max="7432" width="14" style="36" customWidth="1"/>
    <col min="7433" max="7433" width="15" style="36" customWidth="1"/>
    <col min="7434" max="7680" width="11.42578125" style="36"/>
    <col min="7681" max="7681" width="5" style="36" customWidth="1"/>
    <col min="7682" max="7682" width="43" style="36" customWidth="1"/>
    <col min="7683" max="7683" width="12.85546875" style="36" customWidth="1"/>
    <col min="7684" max="7684" width="13.28515625" style="36" customWidth="1"/>
    <col min="7685" max="7685" width="15" style="36" customWidth="1"/>
    <col min="7686" max="7686" width="16.5703125" style="36" customWidth="1"/>
    <col min="7687" max="7687" width="13.42578125" style="36" customWidth="1"/>
    <col min="7688" max="7688" width="14" style="36" customWidth="1"/>
    <col min="7689" max="7689" width="15" style="36" customWidth="1"/>
    <col min="7690" max="7936" width="11.42578125" style="36"/>
    <col min="7937" max="7937" width="5" style="36" customWidth="1"/>
    <col min="7938" max="7938" width="43" style="36" customWidth="1"/>
    <col min="7939" max="7939" width="12.85546875" style="36" customWidth="1"/>
    <col min="7940" max="7940" width="13.28515625" style="36" customWidth="1"/>
    <col min="7941" max="7941" width="15" style="36" customWidth="1"/>
    <col min="7942" max="7942" width="16.5703125" style="36" customWidth="1"/>
    <col min="7943" max="7943" width="13.42578125" style="36" customWidth="1"/>
    <col min="7944" max="7944" width="14" style="36" customWidth="1"/>
    <col min="7945" max="7945" width="15" style="36" customWidth="1"/>
    <col min="7946" max="8192" width="11.42578125" style="36"/>
    <col min="8193" max="8193" width="5" style="36" customWidth="1"/>
    <col min="8194" max="8194" width="43" style="36" customWidth="1"/>
    <col min="8195" max="8195" width="12.85546875" style="36" customWidth="1"/>
    <col min="8196" max="8196" width="13.28515625" style="36" customWidth="1"/>
    <col min="8197" max="8197" width="15" style="36" customWidth="1"/>
    <col min="8198" max="8198" width="16.5703125" style="36" customWidth="1"/>
    <col min="8199" max="8199" width="13.42578125" style="36" customWidth="1"/>
    <col min="8200" max="8200" width="14" style="36" customWidth="1"/>
    <col min="8201" max="8201" width="15" style="36" customWidth="1"/>
    <col min="8202" max="8448" width="11.42578125" style="36"/>
    <col min="8449" max="8449" width="5" style="36" customWidth="1"/>
    <col min="8450" max="8450" width="43" style="36" customWidth="1"/>
    <col min="8451" max="8451" width="12.85546875" style="36" customWidth="1"/>
    <col min="8452" max="8452" width="13.28515625" style="36" customWidth="1"/>
    <col min="8453" max="8453" width="15" style="36" customWidth="1"/>
    <col min="8454" max="8454" width="16.5703125" style="36" customWidth="1"/>
    <col min="8455" max="8455" width="13.42578125" style="36" customWidth="1"/>
    <col min="8456" max="8456" width="14" style="36" customWidth="1"/>
    <col min="8457" max="8457" width="15" style="36" customWidth="1"/>
    <col min="8458" max="8704" width="11.42578125" style="36"/>
    <col min="8705" max="8705" width="5" style="36" customWidth="1"/>
    <col min="8706" max="8706" width="43" style="36" customWidth="1"/>
    <col min="8707" max="8707" width="12.85546875" style="36" customWidth="1"/>
    <col min="8708" max="8708" width="13.28515625" style="36" customWidth="1"/>
    <col min="8709" max="8709" width="15" style="36" customWidth="1"/>
    <col min="8710" max="8710" width="16.5703125" style="36" customWidth="1"/>
    <col min="8711" max="8711" width="13.42578125" style="36" customWidth="1"/>
    <col min="8712" max="8712" width="14" style="36" customWidth="1"/>
    <col min="8713" max="8713" width="15" style="36" customWidth="1"/>
    <col min="8714" max="8960" width="11.42578125" style="36"/>
    <col min="8961" max="8961" width="5" style="36" customWidth="1"/>
    <col min="8962" max="8962" width="43" style="36" customWidth="1"/>
    <col min="8963" max="8963" width="12.85546875" style="36" customWidth="1"/>
    <col min="8964" max="8964" width="13.28515625" style="36" customWidth="1"/>
    <col min="8965" max="8965" width="15" style="36" customWidth="1"/>
    <col min="8966" max="8966" width="16.5703125" style="36" customWidth="1"/>
    <col min="8967" max="8967" width="13.42578125" style="36" customWidth="1"/>
    <col min="8968" max="8968" width="14" style="36" customWidth="1"/>
    <col min="8969" max="8969" width="15" style="36" customWidth="1"/>
    <col min="8970" max="9216" width="11.42578125" style="36"/>
    <col min="9217" max="9217" width="5" style="36" customWidth="1"/>
    <col min="9218" max="9218" width="43" style="36" customWidth="1"/>
    <col min="9219" max="9219" width="12.85546875" style="36" customWidth="1"/>
    <col min="9220" max="9220" width="13.28515625" style="36" customWidth="1"/>
    <col min="9221" max="9221" width="15" style="36" customWidth="1"/>
    <col min="9222" max="9222" width="16.5703125" style="36" customWidth="1"/>
    <col min="9223" max="9223" width="13.42578125" style="36" customWidth="1"/>
    <col min="9224" max="9224" width="14" style="36" customWidth="1"/>
    <col min="9225" max="9225" width="15" style="36" customWidth="1"/>
    <col min="9226" max="9472" width="11.42578125" style="36"/>
    <col min="9473" max="9473" width="5" style="36" customWidth="1"/>
    <col min="9474" max="9474" width="43" style="36" customWidth="1"/>
    <col min="9475" max="9475" width="12.85546875" style="36" customWidth="1"/>
    <col min="9476" max="9476" width="13.28515625" style="36" customWidth="1"/>
    <col min="9477" max="9477" width="15" style="36" customWidth="1"/>
    <col min="9478" max="9478" width="16.5703125" style="36" customWidth="1"/>
    <col min="9479" max="9479" width="13.42578125" style="36" customWidth="1"/>
    <col min="9480" max="9480" width="14" style="36" customWidth="1"/>
    <col min="9481" max="9481" width="15" style="36" customWidth="1"/>
    <col min="9482" max="9728" width="11.42578125" style="36"/>
    <col min="9729" max="9729" width="5" style="36" customWidth="1"/>
    <col min="9730" max="9730" width="43" style="36" customWidth="1"/>
    <col min="9731" max="9731" width="12.85546875" style="36" customWidth="1"/>
    <col min="9732" max="9732" width="13.28515625" style="36" customWidth="1"/>
    <col min="9733" max="9733" width="15" style="36" customWidth="1"/>
    <col min="9734" max="9734" width="16.5703125" style="36" customWidth="1"/>
    <col min="9735" max="9735" width="13.42578125" style="36" customWidth="1"/>
    <col min="9736" max="9736" width="14" style="36" customWidth="1"/>
    <col min="9737" max="9737" width="15" style="36" customWidth="1"/>
    <col min="9738" max="9984" width="11.42578125" style="36"/>
    <col min="9985" max="9985" width="5" style="36" customWidth="1"/>
    <col min="9986" max="9986" width="43" style="36" customWidth="1"/>
    <col min="9987" max="9987" width="12.85546875" style="36" customWidth="1"/>
    <col min="9988" max="9988" width="13.28515625" style="36" customWidth="1"/>
    <col min="9989" max="9989" width="15" style="36" customWidth="1"/>
    <col min="9990" max="9990" width="16.5703125" style="36" customWidth="1"/>
    <col min="9991" max="9991" width="13.42578125" style="36" customWidth="1"/>
    <col min="9992" max="9992" width="14" style="36" customWidth="1"/>
    <col min="9993" max="9993" width="15" style="36" customWidth="1"/>
    <col min="9994" max="10240" width="11.42578125" style="36"/>
    <col min="10241" max="10241" width="5" style="36" customWidth="1"/>
    <col min="10242" max="10242" width="43" style="36" customWidth="1"/>
    <col min="10243" max="10243" width="12.85546875" style="36" customWidth="1"/>
    <col min="10244" max="10244" width="13.28515625" style="36" customWidth="1"/>
    <col min="10245" max="10245" width="15" style="36" customWidth="1"/>
    <col min="10246" max="10246" width="16.5703125" style="36" customWidth="1"/>
    <col min="10247" max="10247" width="13.42578125" style="36" customWidth="1"/>
    <col min="10248" max="10248" width="14" style="36" customWidth="1"/>
    <col min="10249" max="10249" width="15" style="36" customWidth="1"/>
    <col min="10250" max="10496" width="11.42578125" style="36"/>
    <col min="10497" max="10497" width="5" style="36" customWidth="1"/>
    <col min="10498" max="10498" width="43" style="36" customWidth="1"/>
    <col min="10499" max="10499" width="12.85546875" style="36" customWidth="1"/>
    <col min="10500" max="10500" width="13.28515625" style="36" customWidth="1"/>
    <col min="10501" max="10501" width="15" style="36" customWidth="1"/>
    <col min="10502" max="10502" width="16.5703125" style="36" customWidth="1"/>
    <col min="10503" max="10503" width="13.42578125" style="36" customWidth="1"/>
    <col min="10504" max="10504" width="14" style="36" customWidth="1"/>
    <col min="10505" max="10505" width="15" style="36" customWidth="1"/>
    <col min="10506" max="10752" width="11.42578125" style="36"/>
    <col min="10753" max="10753" width="5" style="36" customWidth="1"/>
    <col min="10754" max="10754" width="43" style="36" customWidth="1"/>
    <col min="10755" max="10755" width="12.85546875" style="36" customWidth="1"/>
    <col min="10756" max="10756" width="13.28515625" style="36" customWidth="1"/>
    <col min="10757" max="10757" width="15" style="36" customWidth="1"/>
    <col min="10758" max="10758" width="16.5703125" style="36" customWidth="1"/>
    <col min="10759" max="10759" width="13.42578125" style="36" customWidth="1"/>
    <col min="10760" max="10760" width="14" style="36" customWidth="1"/>
    <col min="10761" max="10761" width="15" style="36" customWidth="1"/>
    <col min="10762" max="11008" width="11.42578125" style="36"/>
    <col min="11009" max="11009" width="5" style="36" customWidth="1"/>
    <col min="11010" max="11010" width="43" style="36" customWidth="1"/>
    <col min="11011" max="11011" width="12.85546875" style="36" customWidth="1"/>
    <col min="11012" max="11012" width="13.28515625" style="36" customWidth="1"/>
    <col min="11013" max="11013" width="15" style="36" customWidth="1"/>
    <col min="11014" max="11014" width="16.5703125" style="36" customWidth="1"/>
    <col min="11015" max="11015" width="13.42578125" style="36" customWidth="1"/>
    <col min="11016" max="11016" width="14" style="36" customWidth="1"/>
    <col min="11017" max="11017" width="15" style="36" customWidth="1"/>
    <col min="11018" max="11264" width="11.42578125" style="36"/>
    <col min="11265" max="11265" width="5" style="36" customWidth="1"/>
    <col min="11266" max="11266" width="43" style="36" customWidth="1"/>
    <col min="11267" max="11267" width="12.85546875" style="36" customWidth="1"/>
    <col min="11268" max="11268" width="13.28515625" style="36" customWidth="1"/>
    <col min="11269" max="11269" width="15" style="36" customWidth="1"/>
    <col min="11270" max="11270" width="16.5703125" style="36" customWidth="1"/>
    <col min="11271" max="11271" width="13.42578125" style="36" customWidth="1"/>
    <col min="11272" max="11272" width="14" style="36" customWidth="1"/>
    <col min="11273" max="11273" width="15" style="36" customWidth="1"/>
    <col min="11274" max="11520" width="11.42578125" style="36"/>
    <col min="11521" max="11521" width="5" style="36" customWidth="1"/>
    <col min="11522" max="11522" width="43" style="36" customWidth="1"/>
    <col min="11523" max="11523" width="12.85546875" style="36" customWidth="1"/>
    <col min="11524" max="11524" width="13.28515625" style="36" customWidth="1"/>
    <col min="11525" max="11525" width="15" style="36" customWidth="1"/>
    <col min="11526" max="11526" width="16.5703125" style="36" customWidth="1"/>
    <col min="11527" max="11527" width="13.42578125" style="36" customWidth="1"/>
    <col min="11528" max="11528" width="14" style="36" customWidth="1"/>
    <col min="11529" max="11529" width="15" style="36" customWidth="1"/>
    <col min="11530" max="11776" width="11.42578125" style="36"/>
    <col min="11777" max="11777" width="5" style="36" customWidth="1"/>
    <col min="11778" max="11778" width="43" style="36" customWidth="1"/>
    <col min="11779" max="11779" width="12.85546875" style="36" customWidth="1"/>
    <col min="11780" max="11780" width="13.28515625" style="36" customWidth="1"/>
    <col min="11781" max="11781" width="15" style="36" customWidth="1"/>
    <col min="11782" max="11782" width="16.5703125" style="36" customWidth="1"/>
    <col min="11783" max="11783" width="13.42578125" style="36" customWidth="1"/>
    <col min="11784" max="11784" width="14" style="36" customWidth="1"/>
    <col min="11785" max="11785" width="15" style="36" customWidth="1"/>
    <col min="11786" max="12032" width="11.42578125" style="36"/>
    <col min="12033" max="12033" width="5" style="36" customWidth="1"/>
    <col min="12034" max="12034" width="43" style="36" customWidth="1"/>
    <col min="12035" max="12035" width="12.85546875" style="36" customWidth="1"/>
    <col min="12036" max="12036" width="13.28515625" style="36" customWidth="1"/>
    <col min="12037" max="12037" width="15" style="36" customWidth="1"/>
    <col min="12038" max="12038" width="16.5703125" style="36" customWidth="1"/>
    <col min="12039" max="12039" width="13.42578125" style="36" customWidth="1"/>
    <col min="12040" max="12040" width="14" style="36" customWidth="1"/>
    <col min="12041" max="12041" width="15" style="36" customWidth="1"/>
    <col min="12042" max="12288" width="11.42578125" style="36"/>
    <col min="12289" max="12289" width="5" style="36" customWidth="1"/>
    <col min="12290" max="12290" width="43" style="36" customWidth="1"/>
    <col min="12291" max="12291" width="12.85546875" style="36" customWidth="1"/>
    <col min="12292" max="12292" width="13.28515625" style="36" customWidth="1"/>
    <col min="12293" max="12293" width="15" style="36" customWidth="1"/>
    <col min="12294" max="12294" width="16.5703125" style="36" customWidth="1"/>
    <col min="12295" max="12295" width="13.42578125" style="36" customWidth="1"/>
    <col min="12296" max="12296" width="14" style="36" customWidth="1"/>
    <col min="12297" max="12297" width="15" style="36" customWidth="1"/>
    <col min="12298" max="12544" width="11.42578125" style="36"/>
    <col min="12545" max="12545" width="5" style="36" customWidth="1"/>
    <col min="12546" max="12546" width="43" style="36" customWidth="1"/>
    <col min="12547" max="12547" width="12.85546875" style="36" customWidth="1"/>
    <col min="12548" max="12548" width="13.28515625" style="36" customWidth="1"/>
    <col min="12549" max="12549" width="15" style="36" customWidth="1"/>
    <col min="12550" max="12550" width="16.5703125" style="36" customWidth="1"/>
    <col min="12551" max="12551" width="13.42578125" style="36" customWidth="1"/>
    <col min="12552" max="12552" width="14" style="36" customWidth="1"/>
    <col min="12553" max="12553" width="15" style="36" customWidth="1"/>
    <col min="12554" max="12800" width="11.42578125" style="36"/>
    <col min="12801" max="12801" width="5" style="36" customWidth="1"/>
    <col min="12802" max="12802" width="43" style="36" customWidth="1"/>
    <col min="12803" max="12803" width="12.85546875" style="36" customWidth="1"/>
    <col min="12804" max="12804" width="13.28515625" style="36" customWidth="1"/>
    <col min="12805" max="12805" width="15" style="36" customWidth="1"/>
    <col min="12806" max="12806" width="16.5703125" style="36" customWidth="1"/>
    <col min="12807" max="12807" width="13.42578125" style="36" customWidth="1"/>
    <col min="12808" max="12808" width="14" style="36" customWidth="1"/>
    <col min="12809" max="12809" width="15" style="36" customWidth="1"/>
    <col min="12810" max="13056" width="11.42578125" style="36"/>
    <col min="13057" max="13057" width="5" style="36" customWidth="1"/>
    <col min="13058" max="13058" width="43" style="36" customWidth="1"/>
    <col min="13059" max="13059" width="12.85546875" style="36" customWidth="1"/>
    <col min="13060" max="13060" width="13.28515625" style="36" customWidth="1"/>
    <col min="13061" max="13061" width="15" style="36" customWidth="1"/>
    <col min="13062" max="13062" width="16.5703125" style="36" customWidth="1"/>
    <col min="13063" max="13063" width="13.42578125" style="36" customWidth="1"/>
    <col min="13064" max="13064" width="14" style="36" customWidth="1"/>
    <col min="13065" max="13065" width="15" style="36" customWidth="1"/>
    <col min="13066" max="13312" width="11.42578125" style="36"/>
    <col min="13313" max="13313" width="5" style="36" customWidth="1"/>
    <col min="13314" max="13314" width="43" style="36" customWidth="1"/>
    <col min="13315" max="13315" width="12.85546875" style="36" customWidth="1"/>
    <col min="13316" max="13316" width="13.28515625" style="36" customWidth="1"/>
    <col min="13317" max="13317" width="15" style="36" customWidth="1"/>
    <col min="13318" max="13318" width="16.5703125" style="36" customWidth="1"/>
    <col min="13319" max="13319" width="13.42578125" style="36" customWidth="1"/>
    <col min="13320" max="13320" width="14" style="36" customWidth="1"/>
    <col min="13321" max="13321" width="15" style="36" customWidth="1"/>
    <col min="13322" max="13568" width="11.42578125" style="36"/>
    <col min="13569" max="13569" width="5" style="36" customWidth="1"/>
    <col min="13570" max="13570" width="43" style="36" customWidth="1"/>
    <col min="13571" max="13571" width="12.85546875" style="36" customWidth="1"/>
    <col min="13572" max="13572" width="13.28515625" style="36" customWidth="1"/>
    <col min="13573" max="13573" width="15" style="36" customWidth="1"/>
    <col min="13574" max="13574" width="16.5703125" style="36" customWidth="1"/>
    <col min="13575" max="13575" width="13.42578125" style="36" customWidth="1"/>
    <col min="13576" max="13576" width="14" style="36" customWidth="1"/>
    <col min="13577" max="13577" width="15" style="36" customWidth="1"/>
    <col min="13578" max="13824" width="11.42578125" style="36"/>
    <col min="13825" max="13825" width="5" style="36" customWidth="1"/>
    <col min="13826" max="13826" width="43" style="36" customWidth="1"/>
    <col min="13827" max="13827" width="12.85546875" style="36" customWidth="1"/>
    <col min="13828" max="13828" width="13.28515625" style="36" customWidth="1"/>
    <col min="13829" max="13829" width="15" style="36" customWidth="1"/>
    <col min="13830" max="13830" width="16.5703125" style="36" customWidth="1"/>
    <col min="13831" max="13831" width="13.42578125" style="36" customWidth="1"/>
    <col min="13832" max="13832" width="14" style="36" customWidth="1"/>
    <col min="13833" max="13833" width="15" style="36" customWidth="1"/>
    <col min="13834" max="14080" width="11.42578125" style="36"/>
    <col min="14081" max="14081" width="5" style="36" customWidth="1"/>
    <col min="14082" max="14082" width="43" style="36" customWidth="1"/>
    <col min="14083" max="14083" width="12.85546875" style="36" customWidth="1"/>
    <col min="14084" max="14084" width="13.28515625" style="36" customWidth="1"/>
    <col min="14085" max="14085" width="15" style="36" customWidth="1"/>
    <col min="14086" max="14086" width="16.5703125" style="36" customWidth="1"/>
    <col min="14087" max="14087" width="13.42578125" style="36" customWidth="1"/>
    <col min="14088" max="14088" width="14" style="36" customWidth="1"/>
    <col min="14089" max="14089" width="15" style="36" customWidth="1"/>
    <col min="14090" max="14336" width="11.42578125" style="36"/>
    <col min="14337" max="14337" width="5" style="36" customWidth="1"/>
    <col min="14338" max="14338" width="43" style="36" customWidth="1"/>
    <col min="14339" max="14339" width="12.85546875" style="36" customWidth="1"/>
    <col min="14340" max="14340" width="13.28515625" style="36" customWidth="1"/>
    <col min="14341" max="14341" width="15" style="36" customWidth="1"/>
    <col min="14342" max="14342" width="16.5703125" style="36" customWidth="1"/>
    <col min="14343" max="14343" width="13.42578125" style="36" customWidth="1"/>
    <col min="14344" max="14344" width="14" style="36" customWidth="1"/>
    <col min="14345" max="14345" width="15" style="36" customWidth="1"/>
    <col min="14346" max="14592" width="11.42578125" style="36"/>
    <col min="14593" max="14593" width="5" style="36" customWidth="1"/>
    <col min="14594" max="14594" width="43" style="36" customWidth="1"/>
    <col min="14595" max="14595" width="12.85546875" style="36" customWidth="1"/>
    <col min="14596" max="14596" width="13.28515625" style="36" customWidth="1"/>
    <col min="14597" max="14597" width="15" style="36" customWidth="1"/>
    <col min="14598" max="14598" width="16.5703125" style="36" customWidth="1"/>
    <col min="14599" max="14599" width="13.42578125" style="36" customWidth="1"/>
    <col min="14600" max="14600" width="14" style="36" customWidth="1"/>
    <col min="14601" max="14601" width="15" style="36" customWidth="1"/>
    <col min="14602" max="14848" width="11.42578125" style="36"/>
    <col min="14849" max="14849" width="5" style="36" customWidth="1"/>
    <col min="14850" max="14850" width="43" style="36" customWidth="1"/>
    <col min="14851" max="14851" width="12.85546875" style="36" customWidth="1"/>
    <col min="14852" max="14852" width="13.28515625" style="36" customWidth="1"/>
    <col min="14853" max="14853" width="15" style="36" customWidth="1"/>
    <col min="14854" max="14854" width="16.5703125" style="36" customWidth="1"/>
    <col min="14855" max="14855" width="13.42578125" style="36" customWidth="1"/>
    <col min="14856" max="14856" width="14" style="36" customWidth="1"/>
    <col min="14857" max="14857" width="15" style="36" customWidth="1"/>
    <col min="14858" max="15104" width="11.42578125" style="36"/>
    <col min="15105" max="15105" width="5" style="36" customWidth="1"/>
    <col min="15106" max="15106" width="43" style="36" customWidth="1"/>
    <col min="15107" max="15107" width="12.85546875" style="36" customWidth="1"/>
    <col min="15108" max="15108" width="13.28515625" style="36" customWidth="1"/>
    <col min="15109" max="15109" width="15" style="36" customWidth="1"/>
    <col min="15110" max="15110" width="16.5703125" style="36" customWidth="1"/>
    <col min="15111" max="15111" width="13.42578125" style="36" customWidth="1"/>
    <col min="15112" max="15112" width="14" style="36" customWidth="1"/>
    <col min="15113" max="15113" width="15" style="36" customWidth="1"/>
    <col min="15114" max="15360" width="11.42578125" style="36"/>
    <col min="15361" max="15361" width="5" style="36" customWidth="1"/>
    <col min="15362" max="15362" width="43" style="36" customWidth="1"/>
    <col min="15363" max="15363" width="12.85546875" style="36" customWidth="1"/>
    <col min="15364" max="15364" width="13.28515625" style="36" customWidth="1"/>
    <col min="15365" max="15365" width="15" style="36" customWidth="1"/>
    <col min="15366" max="15366" width="16.5703125" style="36" customWidth="1"/>
    <col min="15367" max="15367" width="13.42578125" style="36" customWidth="1"/>
    <col min="15368" max="15368" width="14" style="36" customWidth="1"/>
    <col min="15369" max="15369" width="15" style="36" customWidth="1"/>
    <col min="15370" max="15616" width="11.42578125" style="36"/>
    <col min="15617" max="15617" width="5" style="36" customWidth="1"/>
    <col min="15618" max="15618" width="43" style="36" customWidth="1"/>
    <col min="15619" max="15619" width="12.85546875" style="36" customWidth="1"/>
    <col min="15620" max="15620" width="13.28515625" style="36" customWidth="1"/>
    <col min="15621" max="15621" width="15" style="36" customWidth="1"/>
    <col min="15622" max="15622" width="16.5703125" style="36" customWidth="1"/>
    <col min="15623" max="15623" width="13.42578125" style="36" customWidth="1"/>
    <col min="15624" max="15624" width="14" style="36" customWidth="1"/>
    <col min="15625" max="15625" width="15" style="36" customWidth="1"/>
    <col min="15626" max="15872" width="11.42578125" style="36"/>
    <col min="15873" max="15873" width="5" style="36" customWidth="1"/>
    <col min="15874" max="15874" width="43" style="36" customWidth="1"/>
    <col min="15875" max="15875" width="12.85546875" style="36" customWidth="1"/>
    <col min="15876" max="15876" width="13.28515625" style="36" customWidth="1"/>
    <col min="15877" max="15877" width="15" style="36" customWidth="1"/>
    <col min="15878" max="15878" width="16.5703125" style="36" customWidth="1"/>
    <col min="15879" max="15879" width="13.42578125" style="36" customWidth="1"/>
    <col min="15880" max="15880" width="14" style="36" customWidth="1"/>
    <col min="15881" max="15881" width="15" style="36" customWidth="1"/>
    <col min="15882" max="16128" width="11.42578125" style="36"/>
    <col min="16129" max="16129" width="5" style="36" customWidth="1"/>
    <col min="16130" max="16130" width="43" style="36" customWidth="1"/>
    <col min="16131" max="16131" width="12.85546875" style="36" customWidth="1"/>
    <col min="16132" max="16132" width="13.28515625" style="36" customWidth="1"/>
    <col min="16133" max="16133" width="15" style="36" customWidth="1"/>
    <col min="16134" max="16134" width="16.5703125" style="36" customWidth="1"/>
    <col min="16135" max="16135" width="13.42578125" style="36" customWidth="1"/>
    <col min="16136" max="16136" width="14" style="36" customWidth="1"/>
    <col min="16137" max="16137" width="15" style="36" customWidth="1"/>
    <col min="16138" max="16384" width="11.42578125" style="36"/>
  </cols>
  <sheetData>
    <row r="1" spans="2:9" x14ac:dyDescent="0.2">
      <c r="B1" s="310" t="s">
        <v>91</v>
      </c>
      <c r="C1" s="311"/>
      <c r="D1" s="311"/>
      <c r="E1" s="311"/>
      <c r="F1" s="311"/>
      <c r="G1" s="311"/>
      <c r="H1" s="311"/>
      <c r="I1" s="312"/>
    </row>
    <row r="2" spans="2:9" x14ac:dyDescent="0.2">
      <c r="B2" s="313" t="s">
        <v>209</v>
      </c>
      <c r="C2" s="314"/>
      <c r="D2" s="314"/>
      <c r="E2" s="314"/>
      <c r="F2" s="314"/>
      <c r="G2" s="314"/>
      <c r="H2" s="314"/>
      <c r="I2" s="315"/>
    </row>
    <row r="3" spans="2:9" x14ac:dyDescent="0.2">
      <c r="B3" s="313" t="s">
        <v>210</v>
      </c>
      <c r="C3" s="314"/>
      <c r="D3" s="314"/>
      <c r="E3" s="314"/>
      <c r="F3" s="314"/>
      <c r="G3" s="314"/>
      <c r="H3" s="314"/>
      <c r="I3" s="315"/>
    </row>
    <row r="4" spans="2:9" x14ac:dyDescent="0.2">
      <c r="B4" s="316" t="s">
        <v>0</v>
      </c>
      <c r="C4" s="317"/>
      <c r="D4" s="317"/>
      <c r="E4" s="317"/>
      <c r="F4" s="317"/>
      <c r="G4" s="317"/>
      <c r="H4" s="317"/>
      <c r="I4" s="318"/>
    </row>
    <row r="5" spans="2:9" ht="72" x14ac:dyDescent="0.2">
      <c r="B5" s="37" t="s">
        <v>211</v>
      </c>
      <c r="C5" s="37" t="s">
        <v>212</v>
      </c>
      <c r="D5" s="37" t="s">
        <v>213</v>
      </c>
      <c r="E5" s="37" t="s">
        <v>214</v>
      </c>
      <c r="F5" s="37" t="s">
        <v>215</v>
      </c>
      <c r="G5" s="37" t="s">
        <v>216</v>
      </c>
      <c r="H5" s="37" t="s">
        <v>217</v>
      </c>
      <c r="I5" s="37" t="s">
        <v>218</v>
      </c>
    </row>
    <row r="6" spans="2:9" ht="13.5" thickBot="1" x14ac:dyDescent="0.25">
      <c r="B6" s="38" t="s">
        <v>219</v>
      </c>
      <c r="C6" s="38" t="s">
        <v>220</v>
      </c>
      <c r="D6" s="38" t="s">
        <v>221</v>
      </c>
      <c r="E6" s="38" t="s">
        <v>222</v>
      </c>
      <c r="F6" s="38" t="s">
        <v>223</v>
      </c>
      <c r="G6" s="38" t="s">
        <v>224</v>
      </c>
      <c r="H6" s="38" t="s">
        <v>225</v>
      </c>
      <c r="I6" s="38" t="s">
        <v>226</v>
      </c>
    </row>
    <row r="7" spans="2:9" x14ac:dyDescent="0.2">
      <c r="B7" s="39" t="s">
        <v>227</v>
      </c>
      <c r="C7" s="23">
        <f t="shared" ref="C7:I7" si="0">C8+C12</f>
        <v>0</v>
      </c>
      <c r="D7" s="23">
        <f t="shared" si="0"/>
        <v>0</v>
      </c>
      <c r="E7" s="23">
        <f t="shared" si="0"/>
        <v>0</v>
      </c>
      <c r="F7" s="23">
        <f t="shared" si="0"/>
        <v>0</v>
      </c>
      <c r="G7" s="23">
        <f t="shared" si="0"/>
        <v>0</v>
      </c>
      <c r="H7" s="23">
        <f t="shared" si="0"/>
        <v>0</v>
      </c>
      <c r="I7" s="23">
        <f t="shared" si="0"/>
        <v>0</v>
      </c>
    </row>
    <row r="8" spans="2:9" x14ac:dyDescent="0.2">
      <c r="B8" s="39" t="s">
        <v>228</v>
      </c>
      <c r="C8" s="23">
        <f t="shared" ref="C8:I8" si="1">SUM(C9:C11)</f>
        <v>0</v>
      </c>
      <c r="D8" s="23">
        <f t="shared" si="1"/>
        <v>0</v>
      </c>
      <c r="E8" s="23">
        <f t="shared" si="1"/>
        <v>0</v>
      </c>
      <c r="F8" s="23">
        <f t="shared" si="1"/>
        <v>0</v>
      </c>
      <c r="G8" s="23">
        <f t="shared" si="1"/>
        <v>0</v>
      </c>
      <c r="H8" s="23">
        <f t="shared" si="1"/>
        <v>0</v>
      </c>
      <c r="I8" s="23">
        <f t="shared" si="1"/>
        <v>0</v>
      </c>
    </row>
    <row r="9" spans="2:9" x14ac:dyDescent="0.2">
      <c r="B9" s="40" t="s">
        <v>229</v>
      </c>
      <c r="C9" s="23">
        <v>0</v>
      </c>
      <c r="D9" s="23">
        <v>0</v>
      </c>
      <c r="E9" s="23">
        <v>0</v>
      </c>
      <c r="F9" s="23"/>
      <c r="G9" s="25">
        <v>0</v>
      </c>
      <c r="H9" s="23">
        <v>0</v>
      </c>
      <c r="I9" s="23">
        <v>0</v>
      </c>
    </row>
    <row r="10" spans="2:9" x14ac:dyDescent="0.2">
      <c r="B10" s="40" t="s">
        <v>230</v>
      </c>
      <c r="C10" s="25">
        <v>0</v>
      </c>
      <c r="D10" s="25">
        <v>0</v>
      </c>
      <c r="E10" s="25">
        <v>0</v>
      </c>
      <c r="F10" s="25"/>
      <c r="G10" s="25">
        <v>0</v>
      </c>
      <c r="H10" s="25">
        <v>0</v>
      </c>
      <c r="I10" s="25">
        <v>0</v>
      </c>
    </row>
    <row r="11" spans="2:9" x14ac:dyDescent="0.2">
      <c r="B11" s="40" t="s">
        <v>231</v>
      </c>
      <c r="C11" s="25">
        <v>0</v>
      </c>
      <c r="D11" s="25">
        <v>0</v>
      </c>
      <c r="E11" s="25">
        <v>0</v>
      </c>
      <c r="F11" s="25"/>
      <c r="G11" s="25">
        <v>0</v>
      </c>
      <c r="H11" s="25">
        <v>0</v>
      </c>
      <c r="I11" s="25">
        <v>0</v>
      </c>
    </row>
    <row r="12" spans="2:9" x14ac:dyDescent="0.2">
      <c r="B12" s="39" t="s">
        <v>232</v>
      </c>
      <c r="C12" s="23">
        <f t="shared" ref="C12:I12" si="2">SUM(C13:C15)</f>
        <v>0</v>
      </c>
      <c r="D12" s="23">
        <f t="shared" si="2"/>
        <v>0</v>
      </c>
      <c r="E12" s="23">
        <f t="shared" si="2"/>
        <v>0</v>
      </c>
      <c r="F12" s="23">
        <f t="shared" si="2"/>
        <v>0</v>
      </c>
      <c r="G12" s="23">
        <f t="shared" si="2"/>
        <v>0</v>
      </c>
      <c r="H12" s="23">
        <f t="shared" si="2"/>
        <v>0</v>
      </c>
      <c r="I12" s="23">
        <f t="shared" si="2"/>
        <v>0</v>
      </c>
    </row>
    <row r="13" spans="2:9" x14ac:dyDescent="0.2">
      <c r="B13" s="40" t="s">
        <v>233</v>
      </c>
      <c r="C13" s="23">
        <v>0</v>
      </c>
      <c r="D13" s="23">
        <v>0</v>
      </c>
      <c r="E13" s="23">
        <v>0</v>
      </c>
      <c r="F13" s="23"/>
      <c r="G13" s="25">
        <v>0</v>
      </c>
      <c r="H13" s="23">
        <v>0</v>
      </c>
      <c r="I13" s="23">
        <v>0</v>
      </c>
    </row>
    <row r="14" spans="2:9" x14ac:dyDescent="0.2">
      <c r="B14" s="40" t="s">
        <v>234</v>
      </c>
      <c r="C14" s="25">
        <v>0</v>
      </c>
      <c r="D14" s="25">
        <v>0</v>
      </c>
      <c r="E14" s="25">
        <v>0</v>
      </c>
      <c r="F14" s="25"/>
      <c r="G14" s="25">
        <v>0</v>
      </c>
      <c r="H14" s="25">
        <v>0</v>
      </c>
      <c r="I14" s="25">
        <v>0</v>
      </c>
    </row>
    <row r="15" spans="2:9" x14ac:dyDescent="0.2">
      <c r="B15" s="40" t="s">
        <v>235</v>
      </c>
      <c r="C15" s="25">
        <v>0</v>
      </c>
      <c r="D15" s="25">
        <v>0</v>
      </c>
      <c r="E15" s="25">
        <v>0</v>
      </c>
      <c r="F15" s="25"/>
      <c r="G15" s="25">
        <v>0</v>
      </c>
      <c r="H15" s="25">
        <v>0</v>
      </c>
      <c r="I15" s="25">
        <v>0</v>
      </c>
    </row>
    <row r="16" spans="2:9" x14ac:dyDescent="0.2">
      <c r="B16" s="39" t="s">
        <v>236</v>
      </c>
      <c r="C16" s="23">
        <v>1009505.24</v>
      </c>
      <c r="D16" s="41"/>
      <c r="E16" s="41"/>
      <c r="F16" s="41"/>
      <c r="G16" s="25">
        <v>492481.2</v>
      </c>
      <c r="H16" s="41"/>
      <c r="I16" s="41"/>
    </row>
    <row r="17" spans="2:9" x14ac:dyDescent="0.2">
      <c r="B17" s="42"/>
      <c r="C17" s="25"/>
      <c r="D17" s="25"/>
      <c r="E17" s="25"/>
      <c r="F17" s="25"/>
      <c r="G17" s="25"/>
      <c r="H17" s="25"/>
      <c r="I17" s="25"/>
    </row>
    <row r="18" spans="2:9" ht="24" x14ac:dyDescent="0.2">
      <c r="B18" s="43" t="s">
        <v>237</v>
      </c>
      <c r="C18" s="23">
        <f>C7+C16</f>
        <v>1009505.24</v>
      </c>
      <c r="D18" s="23">
        <f t="shared" ref="D18:I18" si="3">D7+D16</f>
        <v>0</v>
      </c>
      <c r="E18" s="23">
        <f t="shared" si="3"/>
        <v>0</v>
      </c>
      <c r="F18" s="23">
        <f t="shared" si="3"/>
        <v>0</v>
      </c>
      <c r="G18" s="23">
        <f t="shared" si="3"/>
        <v>492481.2</v>
      </c>
      <c r="H18" s="23">
        <f t="shared" si="3"/>
        <v>0</v>
      </c>
      <c r="I18" s="23">
        <f t="shared" si="3"/>
        <v>0</v>
      </c>
    </row>
    <row r="19" spans="2:9" x14ac:dyDescent="0.2">
      <c r="B19" s="39"/>
      <c r="C19" s="23"/>
      <c r="D19" s="23"/>
      <c r="E19" s="23"/>
      <c r="F19" s="23"/>
      <c r="G19" s="23"/>
      <c r="H19" s="23"/>
      <c r="I19" s="23"/>
    </row>
    <row r="20" spans="2:9" x14ac:dyDescent="0.2">
      <c r="B20" s="39" t="s">
        <v>238</v>
      </c>
      <c r="C20" s="23">
        <f t="shared" ref="C20:I20" si="4">SUM(C21:C23)</f>
        <v>0</v>
      </c>
      <c r="D20" s="23">
        <f t="shared" si="4"/>
        <v>0</v>
      </c>
      <c r="E20" s="23">
        <f t="shared" si="4"/>
        <v>0</v>
      </c>
      <c r="F20" s="23">
        <f t="shared" si="4"/>
        <v>0</v>
      </c>
      <c r="G20" s="23">
        <f t="shared" si="4"/>
        <v>0</v>
      </c>
      <c r="H20" s="23">
        <f t="shared" si="4"/>
        <v>0</v>
      </c>
      <c r="I20" s="23">
        <f t="shared" si="4"/>
        <v>0</v>
      </c>
    </row>
    <row r="21" spans="2:9" x14ac:dyDescent="0.2">
      <c r="B21" s="42" t="s">
        <v>239</v>
      </c>
      <c r="C21" s="25"/>
      <c r="D21" s="25"/>
      <c r="E21" s="25"/>
      <c r="F21" s="25"/>
      <c r="G21" s="25">
        <f>C21+D21-E21+F21</f>
        <v>0</v>
      </c>
      <c r="H21" s="25"/>
      <c r="I21" s="25"/>
    </row>
    <row r="22" spans="2:9" x14ac:dyDescent="0.2">
      <c r="B22" s="42" t="s">
        <v>240</v>
      </c>
      <c r="C22" s="25"/>
      <c r="D22" s="25"/>
      <c r="E22" s="25"/>
      <c r="F22" s="25"/>
      <c r="G22" s="25">
        <f>C22+D22-E22+F22</f>
        <v>0</v>
      </c>
      <c r="H22" s="25"/>
      <c r="I22" s="25"/>
    </row>
    <row r="23" spans="2:9" x14ac:dyDescent="0.2">
      <c r="B23" s="42" t="s">
        <v>241</v>
      </c>
      <c r="C23" s="25"/>
      <c r="D23" s="25"/>
      <c r="E23" s="25"/>
      <c r="F23" s="25"/>
      <c r="G23" s="25">
        <f>C23+D23-E23+F23</f>
        <v>0</v>
      </c>
      <c r="H23" s="25"/>
      <c r="I23" s="25"/>
    </row>
    <row r="24" spans="2:9" x14ac:dyDescent="0.2">
      <c r="B24" s="44"/>
      <c r="C24" s="45"/>
      <c r="D24" s="45"/>
      <c r="E24" s="45"/>
      <c r="F24" s="45"/>
      <c r="G24" s="45"/>
      <c r="H24" s="45"/>
      <c r="I24" s="45"/>
    </row>
    <row r="25" spans="2:9" ht="24" x14ac:dyDescent="0.2">
      <c r="B25" s="43" t="s">
        <v>242</v>
      </c>
      <c r="C25" s="23">
        <f t="shared" ref="C25:I25" si="5">SUM(C26:C28)</f>
        <v>0</v>
      </c>
      <c r="D25" s="23">
        <f t="shared" si="5"/>
        <v>0</v>
      </c>
      <c r="E25" s="23">
        <f t="shared" si="5"/>
        <v>0</v>
      </c>
      <c r="F25" s="23">
        <f t="shared" si="5"/>
        <v>0</v>
      </c>
      <c r="G25" s="23">
        <f t="shared" si="5"/>
        <v>0</v>
      </c>
      <c r="H25" s="23">
        <f t="shared" si="5"/>
        <v>0</v>
      </c>
      <c r="I25" s="23">
        <f t="shared" si="5"/>
        <v>0</v>
      </c>
    </row>
    <row r="26" spans="2:9" x14ac:dyDescent="0.2">
      <c r="B26" s="42" t="s">
        <v>243</v>
      </c>
      <c r="C26" s="25"/>
      <c r="D26" s="25"/>
      <c r="E26" s="25"/>
      <c r="F26" s="25"/>
      <c r="G26" s="25">
        <f>C26+D26-E26+F26</f>
        <v>0</v>
      </c>
      <c r="H26" s="25"/>
      <c r="I26" s="25"/>
    </row>
    <row r="27" spans="2:9" x14ac:dyDescent="0.2">
      <c r="B27" s="42" t="s">
        <v>244</v>
      </c>
      <c r="C27" s="25"/>
      <c r="D27" s="25"/>
      <c r="E27" s="25"/>
      <c r="F27" s="25"/>
      <c r="G27" s="25">
        <f>C27+D27-E27+F27</f>
        <v>0</v>
      </c>
      <c r="H27" s="25"/>
      <c r="I27" s="25"/>
    </row>
    <row r="28" spans="2:9" x14ac:dyDescent="0.2">
      <c r="B28" s="42" t="s">
        <v>245</v>
      </c>
      <c r="C28" s="25"/>
      <c r="D28" s="25"/>
      <c r="E28" s="25"/>
      <c r="F28" s="25"/>
      <c r="G28" s="25">
        <f>C28+D28-E28+F28</f>
        <v>0</v>
      </c>
      <c r="H28" s="25"/>
      <c r="I28" s="25"/>
    </row>
    <row r="29" spans="2:9" ht="13.5" thickBot="1" x14ac:dyDescent="0.25">
      <c r="B29" s="46"/>
      <c r="C29" s="47"/>
      <c r="D29" s="47"/>
      <c r="E29" s="47"/>
      <c r="F29" s="47"/>
      <c r="G29" s="47"/>
      <c r="H29" s="47"/>
      <c r="I29" s="47"/>
    </row>
    <row r="30" spans="2:9" x14ac:dyDescent="0.2">
      <c r="B30" s="319" t="s">
        <v>246</v>
      </c>
      <c r="C30" s="319"/>
      <c r="D30" s="319"/>
      <c r="E30" s="319"/>
      <c r="F30" s="319"/>
      <c r="G30" s="319"/>
      <c r="H30" s="319"/>
      <c r="I30" s="319"/>
    </row>
    <row r="31" spans="2:9" x14ac:dyDescent="0.2">
      <c r="B31" s="48" t="s">
        <v>247</v>
      </c>
      <c r="C31" s="49"/>
      <c r="D31" s="50"/>
      <c r="E31" s="50"/>
      <c r="F31" s="50"/>
      <c r="G31" s="50"/>
      <c r="H31" s="50"/>
      <c r="I31" s="50"/>
    </row>
    <row r="32" spans="2:9" ht="13.5" thickBot="1" x14ac:dyDescent="0.25">
      <c r="B32" s="48"/>
      <c r="C32" s="49"/>
      <c r="D32" s="49"/>
      <c r="E32" s="49"/>
      <c r="F32" s="49"/>
      <c r="G32" s="49"/>
      <c r="H32" s="49"/>
      <c r="I32" s="49"/>
    </row>
    <row r="33" spans="2:9" x14ac:dyDescent="0.2">
      <c r="B33" s="308" t="s">
        <v>248</v>
      </c>
      <c r="C33" s="308" t="s">
        <v>249</v>
      </c>
      <c r="D33" s="308" t="s">
        <v>250</v>
      </c>
      <c r="E33" s="51" t="s">
        <v>251</v>
      </c>
      <c r="F33" s="308" t="s">
        <v>252</v>
      </c>
      <c r="G33" s="51" t="s">
        <v>253</v>
      </c>
      <c r="H33" s="49"/>
      <c r="I33" s="49"/>
    </row>
    <row r="34" spans="2:9" ht="22.5" customHeight="1" thickBot="1" x14ac:dyDescent="0.25">
      <c r="B34" s="309"/>
      <c r="C34" s="309"/>
      <c r="D34" s="309"/>
      <c r="E34" s="52" t="s">
        <v>254</v>
      </c>
      <c r="F34" s="309"/>
      <c r="G34" s="52" t="s">
        <v>255</v>
      </c>
      <c r="H34" s="49"/>
      <c r="I34" s="49"/>
    </row>
    <row r="35" spans="2:9" x14ac:dyDescent="0.2">
      <c r="B35" s="53" t="s">
        <v>256</v>
      </c>
      <c r="C35" s="23">
        <f>SUM(C36:C38)</f>
        <v>0</v>
      </c>
      <c r="D35" s="23">
        <f>SUM(D36:D38)</f>
        <v>0</v>
      </c>
      <c r="E35" s="23">
        <f>SUM(E36:E38)</f>
        <v>0</v>
      </c>
      <c r="F35" s="23">
        <f>SUM(F36:F38)</f>
        <v>0</v>
      </c>
      <c r="G35" s="23">
        <f>SUM(G36:G38)</f>
        <v>0</v>
      </c>
      <c r="H35" s="49"/>
      <c r="I35" s="49"/>
    </row>
    <row r="36" spans="2:9" x14ac:dyDescent="0.2">
      <c r="B36" s="42" t="s">
        <v>257</v>
      </c>
      <c r="C36" s="25"/>
      <c r="D36" s="25"/>
      <c r="E36" s="25"/>
      <c r="F36" s="25"/>
      <c r="G36" s="25"/>
      <c r="H36" s="49"/>
      <c r="I36" s="49"/>
    </row>
    <row r="37" spans="2:9" x14ac:dyDescent="0.2">
      <c r="B37" s="42" t="s">
        <v>258</v>
      </c>
      <c r="C37" s="25"/>
      <c r="D37" s="25"/>
      <c r="E37" s="25"/>
      <c r="F37" s="25"/>
      <c r="G37" s="25"/>
      <c r="H37" s="49"/>
      <c r="I37" s="49"/>
    </row>
    <row r="38" spans="2:9" ht="13.5" thickBot="1" x14ac:dyDescent="0.25">
      <c r="B38" s="54" t="s">
        <v>259</v>
      </c>
      <c r="C38" s="35"/>
      <c r="D38" s="35"/>
      <c r="E38" s="35"/>
      <c r="F38" s="35"/>
      <c r="G38" s="35"/>
      <c r="H38" s="49"/>
      <c r="I38" s="49"/>
    </row>
    <row r="39" spans="2:9" x14ac:dyDescent="0.2">
      <c r="B39" s="16"/>
      <c r="C39" s="16"/>
      <c r="D39" s="16"/>
      <c r="E39" s="16"/>
      <c r="F39" s="16"/>
      <c r="G39" s="16"/>
      <c r="H39" s="16"/>
      <c r="I39" s="16"/>
    </row>
  </sheetData>
  <mergeCells count="9">
    <mergeCell ref="B33:B34"/>
    <mergeCell ref="C33:C34"/>
    <mergeCell ref="D33:D34"/>
    <mergeCell ref="F33:F34"/>
    <mergeCell ref="B1:I1"/>
    <mergeCell ref="B2:I2"/>
    <mergeCell ref="B3:I3"/>
    <mergeCell ref="B4:I4"/>
    <mergeCell ref="B30:I30"/>
  </mergeCells>
  <pageMargins left="0.7" right="0.7" top="0.75" bottom="0.75" header="0.3" footer="0.3"/>
  <pageSetup scale="82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1"/>
  <sheetViews>
    <sheetView workbookViewId="0">
      <selection activeCell="D30" sqref="D30"/>
    </sheetView>
  </sheetViews>
  <sheetFormatPr baseColWidth="10" defaultRowHeight="15" x14ac:dyDescent="0.25"/>
  <cols>
    <col min="1" max="1" width="2.42578125" customWidth="1"/>
    <col min="2" max="2" width="32.85546875" customWidth="1"/>
    <col min="3" max="7" width="14.5703125" customWidth="1"/>
    <col min="8" max="8" width="17.5703125" customWidth="1"/>
    <col min="9" max="9" width="15.85546875" customWidth="1"/>
    <col min="10" max="10" width="11.5703125" customWidth="1"/>
    <col min="11" max="12" width="14.5703125" customWidth="1"/>
    <col min="257" max="257" width="2.42578125" customWidth="1"/>
    <col min="258" max="258" width="32.85546875" customWidth="1"/>
    <col min="259" max="263" width="14.5703125" customWidth="1"/>
    <col min="264" max="264" width="17.5703125" customWidth="1"/>
    <col min="265" max="265" width="15.85546875" customWidth="1"/>
    <col min="266" max="266" width="11.5703125" customWidth="1"/>
    <col min="267" max="268" width="14.5703125" customWidth="1"/>
    <col min="513" max="513" width="2.42578125" customWidth="1"/>
    <col min="514" max="514" width="32.85546875" customWidth="1"/>
    <col min="515" max="519" width="14.5703125" customWidth="1"/>
    <col min="520" max="520" width="17.5703125" customWidth="1"/>
    <col min="521" max="521" width="15.85546875" customWidth="1"/>
    <col min="522" max="522" width="11.5703125" customWidth="1"/>
    <col min="523" max="524" width="14.5703125" customWidth="1"/>
    <col min="769" max="769" width="2.42578125" customWidth="1"/>
    <col min="770" max="770" width="32.85546875" customWidth="1"/>
    <col min="771" max="775" width="14.5703125" customWidth="1"/>
    <col min="776" max="776" width="17.5703125" customWidth="1"/>
    <col min="777" max="777" width="15.85546875" customWidth="1"/>
    <col min="778" max="778" width="11.5703125" customWidth="1"/>
    <col min="779" max="780" width="14.5703125" customWidth="1"/>
    <col min="1025" max="1025" width="2.42578125" customWidth="1"/>
    <col min="1026" max="1026" width="32.85546875" customWidth="1"/>
    <col min="1027" max="1031" width="14.5703125" customWidth="1"/>
    <col min="1032" max="1032" width="17.5703125" customWidth="1"/>
    <col min="1033" max="1033" width="15.85546875" customWidth="1"/>
    <col min="1034" max="1034" width="11.5703125" customWidth="1"/>
    <col min="1035" max="1036" width="14.5703125" customWidth="1"/>
    <col min="1281" max="1281" width="2.42578125" customWidth="1"/>
    <col min="1282" max="1282" width="32.85546875" customWidth="1"/>
    <col min="1283" max="1287" width="14.5703125" customWidth="1"/>
    <col min="1288" max="1288" width="17.5703125" customWidth="1"/>
    <col min="1289" max="1289" width="15.85546875" customWidth="1"/>
    <col min="1290" max="1290" width="11.5703125" customWidth="1"/>
    <col min="1291" max="1292" width="14.5703125" customWidth="1"/>
    <col min="1537" max="1537" width="2.42578125" customWidth="1"/>
    <col min="1538" max="1538" width="32.85546875" customWidth="1"/>
    <col min="1539" max="1543" width="14.5703125" customWidth="1"/>
    <col min="1544" max="1544" width="17.5703125" customWidth="1"/>
    <col min="1545" max="1545" width="15.85546875" customWidth="1"/>
    <col min="1546" max="1546" width="11.5703125" customWidth="1"/>
    <col min="1547" max="1548" width="14.5703125" customWidth="1"/>
    <col min="1793" max="1793" width="2.42578125" customWidth="1"/>
    <col min="1794" max="1794" width="32.85546875" customWidth="1"/>
    <col min="1795" max="1799" width="14.5703125" customWidth="1"/>
    <col min="1800" max="1800" width="17.5703125" customWidth="1"/>
    <col min="1801" max="1801" width="15.85546875" customWidth="1"/>
    <col min="1802" max="1802" width="11.5703125" customWidth="1"/>
    <col min="1803" max="1804" width="14.5703125" customWidth="1"/>
    <col min="2049" max="2049" width="2.42578125" customWidth="1"/>
    <col min="2050" max="2050" width="32.85546875" customWidth="1"/>
    <col min="2051" max="2055" width="14.5703125" customWidth="1"/>
    <col min="2056" max="2056" width="17.5703125" customWidth="1"/>
    <col min="2057" max="2057" width="15.85546875" customWidth="1"/>
    <col min="2058" max="2058" width="11.5703125" customWidth="1"/>
    <col min="2059" max="2060" width="14.5703125" customWidth="1"/>
    <col min="2305" max="2305" width="2.42578125" customWidth="1"/>
    <col min="2306" max="2306" width="32.85546875" customWidth="1"/>
    <col min="2307" max="2311" width="14.5703125" customWidth="1"/>
    <col min="2312" max="2312" width="17.5703125" customWidth="1"/>
    <col min="2313" max="2313" width="15.85546875" customWidth="1"/>
    <col min="2314" max="2314" width="11.5703125" customWidth="1"/>
    <col min="2315" max="2316" width="14.5703125" customWidth="1"/>
    <col min="2561" max="2561" width="2.42578125" customWidth="1"/>
    <col min="2562" max="2562" width="32.85546875" customWidth="1"/>
    <col min="2563" max="2567" width="14.5703125" customWidth="1"/>
    <col min="2568" max="2568" width="17.5703125" customWidth="1"/>
    <col min="2569" max="2569" width="15.85546875" customWidth="1"/>
    <col min="2570" max="2570" width="11.5703125" customWidth="1"/>
    <col min="2571" max="2572" width="14.5703125" customWidth="1"/>
    <col min="2817" max="2817" width="2.42578125" customWidth="1"/>
    <col min="2818" max="2818" width="32.85546875" customWidth="1"/>
    <col min="2819" max="2823" width="14.5703125" customWidth="1"/>
    <col min="2824" max="2824" width="17.5703125" customWidth="1"/>
    <col min="2825" max="2825" width="15.85546875" customWidth="1"/>
    <col min="2826" max="2826" width="11.5703125" customWidth="1"/>
    <col min="2827" max="2828" width="14.5703125" customWidth="1"/>
    <col min="3073" max="3073" width="2.42578125" customWidth="1"/>
    <col min="3074" max="3074" width="32.85546875" customWidth="1"/>
    <col min="3075" max="3079" width="14.5703125" customWidth="1"/>
    <col min="3080" max="3080" width="17.5703125" customWidth="1"/>
    <col min="3081" max="3081" width="15.85546875" customWidth="1"/>
    <col min="3082" max="3082" width="11.5703125" customWidth="1"/>
    <col min="3083" max="3084" width="14.5703125" customWidth="1"/>
    <col min="3329" max="3329" width="2.42578125" customWidth="1"/>
    <col min="3330" max="3330" width="32.85546875" customWidth="1"/>
    <col min="3331" max="3335" width="14.5703125" customWidth="1"/>
    <col min="3336" max="3336" width="17.5703125" customWidth="1"/>
    <col min="3337" max="3337" width="15.85546875" customWidth="1"/>
    <col min="3338" max="3338" width="11.5703125" customWidth="1"/>
    <col min="3339" max="3340" width="14.5703125" customWidth="1"/>
    <col min="3585" max="3585" width="2.42578125" customWidth="1"/>
    <col min="3586" max="3586" width="32.85546875" customWidth="1"/>
    <col min="3587" max="3591" width="14.5703125" customWidth="1"/>
    <col min="3592" max="3592" width="17.5703125" customWidth="1"/>
    <col min="3593" max="3593" width="15.85546875" customWidth="1"/>
    <col min="3594" max="3594" width="11.5703125" customWidth="1"/>
    <col min="3595" max="3596" width="14.5703125" customWidth="1"/>
    <col min="3841" max="3841" width="2.42578125" customWidth="1"/>
    <col min="3842" max="3842" width="32.85546875" customWidth="1"/>
    <col min="3843" max="3847" width="14.5703125" customWidth="1"/>
    <col min="3848" max="3848" width="17.5703125" customWidth="1"/>
    <col min="3849" max="3849" width="15.85546875" customWidth="1"/>
    <col min="3850" max="3850" width="11.5703125" customWidth="1"/>
    <col min="3851" max="3852" width="14.5703125" customWidth="1"/>
    <col min="4097" max="4097" width="2.42578125" customWidth="1"/>
    <col min="4098" max="4098" width="32.85546875" customWidth="1"/>
    <col min="4099" max="4103" width="14.5703125" customWidth="1"/>
    <col min="4104" max="4104" width="17.5703125" customWidth="1"/>
    <col min="4105" max="4105" width="15.85546875" customWidth="1"/>
    <col min="4106" max="4106" width="11.5703125" customWidth="1"/>
    <col min="4107" max="4108" width="14.5703125" customWidth="1"/>
    <col min="4353" max="4353" width="2.42578125" customWidth="1"/>
    <col min="4354" max="4354" width="32.85546875" customWidth="1"/>
    <col min="4355" max="4359" width="14.5703125" customWidth="1"/>
    <col min="4360" max="4360" width="17.5703125" customWidth="1"/>
    <col min="4361" max="4361" width="15.85546875" customWidth="1"/>
    <col min="4362" max="4362" width="11.5703125" customWidth="1"/>
    <col min="4363" max="4364" width="14.5703125" customWidth="1"/>
    <col min="4609" max="4609" width="2.42578125" customWidth="1"/>
    <col min="4610" max="4610" width="32.85546875" customWidth="1"/>
    <col min="4611" max="4615" width="14.5703125" customWidth="1"/>
    <col min="4616" max="4616" width="17.5703125" customWidth="1"/>
    <col min="4617" max="4617" width="15.85546875" customWidth="1"/>
    <col min="4618" max="4618" width="11.5703125" customWidth="1"/>
    <col min="4619" max="4620" width="14.5703125" customWidth="1"/>
    <col min="4865" max="4865" width="2.42578125" customWidth="1"/>
    <col min="4866" max="4866" width="32.85546875" customWidth="1"/>
    <col min="4867" max="4871" width="14.5703125" customWidth="1"/>
    <col min="4872" max="4872" width="17.5703125" customWidth="1"/>
    <col min="4873" max="4873" width="15.85546875" customWidth="1"/>
    <col min="4874" max="4874" width="11.5703125" customWidth="1"/>
    <col min="4875" max="4876" width="14.5703125" customWidth="1"/>
    <col min="5121" max="5121" width="2.42578125" customWidth="1"/>
    <col min="5122" max="5122" width="32.85546875" customWidth="1"/>
    <col min="5123" max="5127" width="14.5703125" customWidth="1"/>
    <col min="5128" max="5128" width="17.5703125" customWidth="1"/>
    <col min="5129" max="5129" width="15.85546875" customWidth="1"/>
    <col min="5130" max="5130" width="11.5703125" customWidth="1"/>
    <col min="5131" max="5132" width="14.5703125" customWidth="1"/>
    <col min="5377" max="5377" width="2.42578125" customWidth="1"/>
    <col min="5378" max="5378" width="32.85546875" customWidth="1"/>
    <col min="5379" max="5383" width="14.5703125" customWidth="1"/>
    <col min="5384" max="5384" width="17.5703125" customWidth="1"/>
    <col min="5385" max="5385" width="15.85546875" customWidth="1"/>
    <col min="5386" max="5386" width="11.5703125" customWidth="1"/>
    <col min="5387" max="5388" width="14.5703125" customWidth="1"/>
    <col min="5633" max="5633" width="2.42578125" customWidth="1"/>
    <col min="5634" max="5634" width="32.85546875" customWidth="1"/>
    <col min="5635" max="5639" width="14.5703125" customWidth="1"/>
    <col min="5640" max="5640" width="17.5703125" customWidth="1"/>
    <col min="5641" max="5641" width="15.85546875" customWidth="1"/>
    <col min="5642" max="5642" width="11.5703125" customWidth="1"/>
    <col min="5643" max="5644" width="14.5703125" customWidth="1"/>
    <col min="5889" max="5889" width="2.42578125" customWidth="1"/>
    <col min="5890" max="5890" width="32.85546875" customWidth="1"/>
    <col min="5891" max="5895" width="14.5703125" customWidth="1"/>
    <col min="5896" max="5896" width="17.5703125" customWidth="1"/>
    <col min="5897" max="5897" width="15.85546875" customWidth="1"/>
    <col min="5898" max="5898" width="11.5703125" customWidth="1"/>
    <col min="5899" max="5900" width="14.5703125" customWidth="1"/>
    <col min="6145" max="6145" width="2.42578125" customWidth="1"/>
    <col min="6146" max="6146" width="32.85546875" customWidth="1"/>
    <col min="6147" max="6151" width="14.5703125" customWidth="1"/>
    <col min="6152" max="6152" width="17.5703125" customWidth="1"/>
    <col min="6153" max="6153" width="15.85546875" customWidth="1"/>
    <col min="6154" max="6154" width="11.5703125" customWidth="1"/>
    <col min="6155" max="6156" width="14.5703125" customWidth="1"/>
    <col min="6401" max="6401" width="2.42578125" customWidth="1"/>
    <col min="6402" max="6402" width="32.85546875" customWidth="1"/>
    <col min="6403" max="6407" width="14.5703125" customWidth="1"/>
    <col min="6408" max="6408" width="17.5703125" customWidth="1"/>
    <col min="6409" max="6409" width="15.85546875" customWidth="1"/>
    <col min="6410" max="6410" width="11.5703125" customWidth="1"/>
    <col min="6411" max="6412" width="14.5703125" customWidth="1"/>
    <col min="6657" max="6657" width="2.42578125" customWidth="1"/>
    <col min="6658" max="6658" width="32.85546875" customWidth="1"/>
    <col min="6659" max="6663" width="14.5703125" customWidth="1"/>
    <col min="6664" max="6664" width="17.5703125" customWidth="1"/>
    <col min="6665" max="6665" width="15.85546875" customWidth="1"/>
    <col min="6666" max="6666" width="11.5703125" customWidth="1"/>
    <col min="6667" max="6668" width="14.5703125" customWidth="1"/>
    <col min="6913" max="6913" width="2.42578125" customWidth="1"/>
    <col min="6914" max="6914" width="32.85546875" customWidth="1"/>
    <col min="6915" max="6919" width="14.5703125" customWidth="1"/>
    <col min="6920" max="6920" width="17.5703125" customWidth="1"/>
    <col min="6921" max="6921" width="15.85546875" customWidth="1"/>
    <col min="6922" max="6922" width="11.5703125" customWidth="1"/>
    <col min="6923" max="6924" width="14.5703125" customWidth="1"/>
    <col min="7169" max="7169" width="2.42578125" customWidth="1"/>
    <col min="7170" max="7170" width="32.85546875" customWidth="1"/>
    <col min="7171" max="7175" width="14.5703125" customWidth="1"/>
    <col min="7176" max="7176" width="17.5703125" customWidth="1"/>
    <col min="7177" max="7177" width="15.85546875" customWidth="1"/>
    <col min="7178" max="7178" width="11.5703125" customWidth="1"/>
    <col min="7179" max="7180" width="14.5703125" customWidth="1"/>
    <col min="7425" max="7425" width="2.42578125" customWidth="1"/>
    <col min="7426" max="7426" width="32.85546875" customWidth="1"/>
    <col min="7427" max="7431" width="14.5703125" customWidth="1"/>
    <col min="7432" max="7432" width="17.5703125" customWidth="1"/>
    <col min="7433" max="7433" width="15.85546875" customWidth="1"/>
    <col min="7434" max="7434" width="11.5703125" customWidth="1"/>
    <col min="7435" max="7436" width="14.5703125" customWidth="1"/>
    <col min="7681" max="7681" width="2.42578125" customWidth="1"/>
    <col min="7682" max="7682" width="32.85546875" customWidth="1"/>
    <col min="7683" max="7687" width="14.5703125" customWidth="1"/>
    <col min="7688" max="7688" width="17.5703125" customWidth="1"/>
    <col min="7689" max="7689" width="15.85546875" customWidth="1"/>
    <col min="7690" max="7690" width="11.5703125" customWidth="1"/>
    <col min="7691" max="7692" width="14.5703125" customWidth="1"/>
    <col min="7937" max="7937" width="2.42578125" customWidth="1"/>
    <col min="7938" max="7938" width="32.85546875" customWidth="1"/>
    <col min="7939" max="7943" width="14.5703125" customWidth="1"/>
    <col min="7944" max="7944" width="17.5703125" customWidth="1"/>
    <col min="7945" max="7945" width="15.85546875" customWidth="1"/>
    <col min="7946" max="7946" width="11.5703125" customWidth="1"/>
    <col min="7947" max="7948" width="14.5703125" customWidth="1"/>
    <col min="8193" max="8193" width="2.42578125" customWidth="1"/>
    <col min="8194" max="8194" width="32.85546875" customWidth="1"/>
    <col min="8195" max="8199" width="14.5703125" customWidth="1"/>
    <col min="8200" max="8200" width="17.5703125" customWidth="1"/>
    <col min="8201" max="8201" width="15.85546875" customWidth="1"/>
    <col min="8202" max="8202" width="11.5703125" customWidth="1"/>
    <col min="8203" max="8204" width="14.5703125" customWidth="1"/>
    <col min="8449" max="8449" width="2.42578125" customWidth="1"/>
    <col min="8450" max="8450" width="32.85546875" customWidth="1"/>
    <col min="8451" max="8455" width="14.5703125" customWidth="1"/>
    <col min="8456" max="8456" width="17.5703125" customWidth="1"/>
    <col min="8457" max="8457" width="15.85546875" customWidth="1"/>
    <col min="8458" max="8458" width="11.5703125" customWidth="1"/>
    <col min="8459" max="8460" width="14.5703125" customWidth="1"/>
    <col min="8705" max="8705" width="2.42578125" customWidth="1"/>
    <col min="8706" max="8706" width="32.85546875" customWidth="1"/>
    <col min="8707" max="8711" width="14.5703125" customWidth="1"/>
    <col min="8712" max="8712" width="17.5703125" customWidth="1"/>
    <col min="8713" max="8713" width="15.85546875" customWidth="1"/>
    <col min="8714" max="8714" width="11.5703125" customWidth="1"/>
    <col min="8715" max="8716" width="14.5703125" customWidth="1"/>
    <col min="8961" max="8961" width="2.42578125" customWidth="1"/>
    <col min="8962" max="8962" width="32.85546875" customWidth="1"/>
    <col min="8963" max="8967" width="14.5703125" customWidth="1"/>
    <col min="8968" max="8968" width="17.5703125" customWidth="1"/>
    <col min="8969" max="8969" width="15.85546875" customWidth="1"/>
    <col min="8970" max="8970" width="11.5703125" customWidth="1"/>
    <col min="8971" max="8972" width="14.5703125" customWidth="1"/>
    <col min="9217" max="9217" width="2.42578125" customWidth="1"/>
    <col min="9218" max="9218" width="32.85546875" customWidth="1"/>
    <col min="9219" max="9223" width="14.5703125" customWidth="1"/>
    <col min="9224" max="9224" width="17.5703125" customWidth="1"/>
    <col min="9225" max="9225" width="15.85546875" customWidth="1"/>
    <col min="9226" max="9226" width="11.5703125" customWidth="1"/>
    <col min="9227" max="9228" width="14.5703125" customWidth="1"/>
    <col min="9473" max="9473" width="2.42578125" customWidth="1"/>
    <col min="9474" max="9474" width="32.85546875" customWidth="1"/>
    <col min="9475" max="9479" width="14.5703125" customWidth="1"/>
    <col min="9480" max="9480" width="17.5703125" customWidth="1"/>
    <col min="9481" max="9481" width="15.85546875" customWidth="1"/>
    <col min="9482" max="9482" width="11.5703125" customWidth="1"/>
    <col min="9483" max="9484" width="14.5703125" customWidth="1"/>
    <col min="9729" max="9729" width="2.42578125" customWidth="1"/>
    <col min="9730" max="9730" width="32.85546875" customWidth="1"/>
    <col min="9731" max="9735" width="14.5703125" customWidth="1"/>
    <col min="9736" max="9736" width="17.5703125" customWidth="1"/>
    <col min="9737" max="9737" width="15.85546875" customWidth="1"/>
    <col min="9738" max="9738" width="11.5703125" customWidth="1"/>
    <col min="9739" max="9740" width="14.5703125" customWidth="1"/>
    <col min="9985" max="9985" width="2.42578125" customWidth="1"/>
    <col min="9986" max="9986" width="32.85546875" customWidth="1"/>
    <col min="9987" max="9991" width="14.5703125" customWidth="1"/>
    <col min="9992" max="9992" width="17.5703125" customWidth="1"/>
    <col min="9993" max="9993" width="15.85546875" customWidth="1"/>
    <col min="9994" max="9994" width="11.5703125" customWidth="1"/>
    <col min="9995" max="9996" width="14.5703125" customWidth="1"/>
    <col min="10241" max="10241" width="2.42578125" customWidth="1"/>
    <col min="10242" max="10242" width="32.85546875" customWidth="1"/>
    <col min="10243" max="10247" width="14.5703125" customWidth="1"/>
    <col min="10248" max="10248" width="17.5703125" customWidth="1"/>
    <col min="10249" max="10249" width="15.85546875" customWidth="1"/>
    <col min="10250" max="10250" width="11.5703125" customWidth="1"/>
    <col min="10251" max="10252" width="14.5703125" customWidth="1"/>
    <col min="10497" max="10497" width="2.42578125" customWidth="1"/>
    <col min="10498" max="10498" width="32.85546875" customWidth="1"/>
    <col min="10499" max="10503" width="14.5703125" customWidth="1"/>
    <col min="10504" max="10504" width="17.5703125" customWidth="1"/>
    <col min="10505" max="10505" width="15.85546875" customWidth="1"/>
    <col min="10506" max="10506" width="11.5703125" customWidth="1"/>
    <col min="10507" max="10508" width="14.5703125" customWidth="1"/>
    <col min="10753" max="10753" width="2.42578125" customWidth="1"/>
    <col min="10754" max="10754" width="32.85546875" customWidth="1"/>
    <col min="10755" max="10759" width="14.5703125" customWidth="1"/>
    <col min="10760" max="10760" width="17.5703125" customWidth="1"/>
    <col min="10761" max="10761" width="15.85546875" customWidth="1"/>
    <col min="10762" max="10762" width="11.5703125" customWidth="1"/>
    <col min="10763" max="10764" width="14.5703125" customWidth="1"/>
    <col min="11009" max="11009" width="2.42578125" customWidth="1"/>
    <col min="11010" max="11010" width="32.85546875" customWidth="1"/>
    <col min="11011" max="11015" width="14.5703125" customWidth="1"/>
    <col min="11016" max="11016" width="17.5703125" customWidth="1"/>
    <col min="11017" max="11017" width="15.85546875" customWidth="1"/>
    <col min="11018" max="11018" width="11.5703125" customWidth="1"/>
    <col min="11019" max="11020" width="14.5703125" customWidth="1"/>
    <col min="11265" max="11265" width="2.42578125" customWidth="1"/>
    <col min="11266" max="11266" width="32.85546875" customWidth="1"/>
    <col min="11267" max="11271" width="14.5703125" customWidth="1"/>
    <col min="11272" max="11272" width="17.5703125" customWidth="1"/>
    <col min="11273" max="11273" width="15.85546875" customWidth="1"/>
    <col min="11274" max="11274" width="11.5703125" customWidth="1"/>
    <col min="11275" max="11276" width="14.5703125" customWidth="1"/>
    <col min="11521" max="11521" width="2.42578125" customWidth="1"/>
    <col min="11522" max="11522" width="32.85546875" customWidth="1"/>
    <col min="11523" max="11527" width="14.5703125" customWidth="1"/>
    <col min="11528" max="11528" width="17.5703125" customWidth="1"/>
    <col min="11529" max="11529" width="15.85546875" customWidth="1"/>
    <col min="11530" max="11530" width="11.5703125" customWidth="1"/>
    <col min="11531" max="11532" width="14.5703125" customWidth="1"/>
    <col min="11777" max="11777" width="2.42578125" customWidth="1"/>
    <col min="11778" max="11778" width="32.85546875" customWidth="1"/>
    <col min="11779" max="11783" width="14.5703125" customWidth="1"/>
    <col min="11784" max="11784" width="17.5703125" customWidth="1"/>
    <col min="11785" max="11785" width="15.85546875" customWidth="1"/>
    <col min="11786" max="11786" width="11.5703125" customWidth="1"/>
    <col min="11787" max="11788" width="14.5703125" customWidth="1"/>
    <col min="12033" max="12033" width="2.42578125" customWidth="1"/>
    <col min="12034" max="12034" width="32.85546875" customWidth="1"/>
    <col min="12035" max="12039" width="14.5703125" customWidth="1"/>
    <col min="12040" max="12040" width="17.5703125" customWidth="1"/>
    <col min="12041" max="12041" width="15.85546875" customWidth="1"/>
    <col min="12042" max="12042" width="11.5703125" customWidth="1"/>
    <col min="12043" max="12044" width="14.5703125" customWidth="1"/>
    <col min="12289" max="12289" width="2.42578125" customWidth="1"/>
    <col min="12290" max="12290" width="32.85546875" customWidth="1"/>
    <col min="12291" max="12295" width="14.5703125" customWidth="1"/>
    <col min="12296" max="12296" width="17.5703125" customWidth="1"/>
    <col min="12297" max="12297" width="15.85546875" customWidth="1"/>
    <col min="12298" max="12298" width="11.5703125" customWidth="1"/>
    <col min="12299" max="12300" width="14.5703125" customWidth="1"/>
    <col min="12545" max="12545" width="2.42578125" customWidth="1"/>
    <col min="12546" max="12546" width="32.85546875" customWidth="1"/>
    <col min="12547" max="12551" width="14.5703125" customWidth="1"/>
    <col min="12552" max="12552" width="17.5703125" customWidth="1"/>
    <col min="12553" max="12553" width="15.85546875" customWidth="1"/>
    <col min="12554" max="12554" width="11.5703125" customWidth="1"/>
    <col min="12555" max="12556" width="14.5703125" customWidth="1"/>
    <col min="12801" max="12801" width="2.42578125" customWidth="1"/>
    <col min="12802" max="12802" width="32.85546875" customWidth="1"/>
    <col min="12803" max="12807" width="14.5703125" customWidth="1"/>
    <col min="12808" max="12808" width="17.5703125" customWidth="1"/>
    <col min="12809" max="12809" width="15.85546875" customWidth="1"/>
    <col min="12810" max="12810" width="11.5703125" customWidth="1"/>
    <col min="12811" max="12812" width="14.5703125" customWidth="1"/>
    <col min="13057" max="13057" width="2.42578125" customWidth="1"/>
    <col min="13058" max="13058" width="32.85546875" customWidth="1"/>
    <col min="13059" max="13063" width="14.5703125" customWidth="1"/>
    <col min="13064" max="13064" width="17.5703125" customWidth="1"/>
    <col min="13065" max="13065" width="15.85546875" customWidth="1"/>
    <col min="13066" max="13066" width="11.5703125" customWidth="1"/>
    <col min="13067" max="13068" width="14.5703125" customWidth="1"/>
    <col min="13313" max="13313" width="2.42578125" customWidth="1"/>
    <col min="13314" max="13314" width="32.85546875" customWidth="1"/>
    <col min="13315" max="13319" width="14.5703125" customWidth="1"/>
    <col min="13320" max="13320" width="17.5703125" customWidth="1"/>
    <col min="13321" max="13321" width="15.85546875" customWidth="1"/>
    <col min="13322" max="13322" width="11.5703125" customWidth="1"/>
    <col min="13323" max="13324" width="14.5703125" customWidth="1"/>
    <col min="13569" max="13569" width="2.42578125" customWidth="1"/>
    <col min="13570" max="13570" width="32.85546875" customWidth="1"/>
    <col min="13571" max="13575" width="14.5703125" customWidth="1"/>
    <col min="13576" max="13576" width="17.5703125" customWidth="1"/>
    <col min="13577" max="13577" width="15.85546875" customWidth="1"/>
    <col min="13578" max="13578" width="11.5703125" customWidth="1"/>
    <col min="13579" max="13580" width="14.5703125" customWidth="1"/>
    <col min="13825" max="13825" width="2.42578125" customWidth="1"/>
    <col min="13826" max="13826" width="32.85546875" customWidth="1"/>
    <col min="13827" max="13831" width="14.5703125" customWidth="1"/>
    <col min="13832" max="13832" width="17.5703125" customWidth="1"/>
    <col min="13833" max="13833" width="15.85546875" customWidth="1"/>
    <col min="13834" max="13834" width="11.5703125" customWidth="1"/>
    <col min="13835" max="13836" width="14.5703125" customWidth="1"/>
    <col min="14081" max="14081" width="2.42578125" customWidth="1"/>
    <col min="14082" max="14082" width="32.85546875" customWidth="1"/>
    <col min="14083" max="14087" width="14.5703125" customWidth="1"/>
    <col min="14088" max="14088" width="17.5703125" customWidth="1"/>
    <col min="14089" max="14089" width="15.85546875" customWidth="1"/>
    <col min="14090" max="14090" width="11.5703125" customWidth="1"/>
    <col min="14091" max="14092" width="14.5703125" customWidth="1"/>
    <col min="14337" max="14337" width="2.42578125" customWidth="1"/>
    <col min="14338" max="14338" width="32.85546875" customWidth="1"/>
    <col min="14339" max="14343" width="14.5703125" customWidth="1"/>
    <col min="14344" max="14344" width="17.5703125" customWidth="1"/>
    <col min="14345" max="14345" width="15.85546875" customWidth="1"/>
    <col min="14346" max="14346" width="11.5703125" customWidth="1"/>
    <col min="14347" max="14348" width="14.5703125" customWidth="1"/>
    <col min="14593" max="14593" width="2.42578125" customWidth="1"/>
    <col min="14594" max="14594" width="32.85546875" customWidth="1"/>
    <col min="14595" max="14599" width="14.5703125" customWidth="1"/>
    <col min="14600" max="14600" width="17.5703125" customWidth="1"/>
    <col min="14601" max="14601" width="15.85546875" customWidth="1"/>
    <col min="14602" max="14602" width="11.5703125" customWidth="1"/>
    <col min="14603" max="14604" width="14.5703125" customWidth="1"/>
    <col min="14849" max="14849" width="2.42578125" customWidth="1"/>
    <col min="14850" max="14850" width="32.85546875" customWidth="1"/>
    <col min="14851" max="14855" width="14.5703125" customWidth="1"/>
    <col min="14856" max="14856" width="17.5703125" customWidth="1"/>
    <col min="14857" max="14857" width="15.85546875" customWidth="1"/>
    <col min="14858" max="14858" width="11.5703125" customWidth="1"/>
    <col min="14859" max="14860" width="14.5703125" customWidth="1"/>
    <col min="15105" max="15105" width="2.42578125" customWidth="1"/>
    <col min="15106" max="15106" width="32.85546875" customWidth="1"/>
    <col min="15107" max="15111" width="14.5703125" customWidth="1"/>
    <col min="15112" max="15112" width="17.5703125" customWidth="1"/>
    <col min="15113" max="15113" width="15.85546875" customWidth="1"/>
    <col min="15114" max="15114" width="11.5703125" customWidth="1"/>
    <col min="15115" max="15116" width="14.5703125" customWidth="1"/>
    <col min="15361" max="15361" width="2.42578125" customWidth="1"/>
    <col min="15362" max="15362" width="32.85546875" customWidth="1"/>
    <col min="15363" max="15367" width="14.5703125" customWidth="1"/>
    <col min="15368" max="15368" width="17.5703125" customWidth="1"/>
    <col min="15369" max="15369" width="15.85546875" customWidth="1"/>
    <col min="15370" max="15370" width="11.5703125" customWidth="1"/>
    <col min="15371" max="15372" width="14.5703125" customWidth="1"/>
    <col min="15617" max="15617" width="2.42578125" customWidth="1"/>
    <col min="15618" max="15618" width="32.85546875" customWidth="1"/>
    <col min="15619" max="15623" width="14.5703125" customWidth="1"/>
    <col min="15624" max="15624" width="17.5703125" customWidth="1"/>
    <col min="15625" max="15625" width="15.85546875" customWidth="1"/>
    <col min="15626" max="15626" width="11.5703125" customWidth="1"/>
    <col min="15627" max="15628" width="14.5703125" customWidth="1"/>
    <col min="15873" max="15873" width="2.42578125" customWidth="1"/>
    <col min="15874" max="15874" width="32.85546875" customWidth="1"/>
    <col min="15875" max="15879" width="14.5703125" customWidth="1"/>
    <col min="15880" max="15880" width="17.5703125" customWidth="1"/>
    <col min="15881" max="15881" width="15.85546875" customWidth="1"/>
    <col min="15882" max="15882" width="11.5703125" customWidth="1"/>
    <col min="15883" max="15884" width="14.5703125" customWidth="1"/>
    <col min="16129" max="16129" width="2.42578125" customWidth="1"/>
    <col min="16130" max="16130" width="32.85546875" customWidth="1"/>
    <col min="16131" max="16135" width="14.5703125" customWidth="1"/>
    <col min="16136" max="16136" width="17.5703125" customWidth="1"/>
    <col min="16137" max="16137" width="15.85546875" customWidth="1"/>
    <col min="16138" max="16138" width="11.5703125" customWidth="1"/>
    <col min="16139" max="16140" width="14.5703125" customWidth="1"/>
  </cols>
  <sheetData>
    <row r="1" spans="2:12" x14ac:dyDescent="0.25">
      <c r="B1" s="310" t="s">
        <v>91</v>
      </c>
      <c r="C1" s="311"/>
      <c r="D1" s="311"/>
      <c r="E1" s="311"/>
      <c r="F1" s="311"/>
      <c r="G1" s="311"/>
      <c r="H1" s="311"/>
      <c r="I1" s="311"/>
      <c r="J1" s="311"/>
      <c r="K1" s="311"/>
      <c r="L1" s="312"/>
    </row>
    <row r="2" spans="2:12" x14ac:dyDescent="0.25">
      <c r="B2" s="313" t="s">
        <v>260</v>
      </c>
      <c r="C2" s="314"/>
      <c r="D2" s="314"/>
      <c r="E2" s="314"/>
      <c r="F2" s="314"/>
      <c r="G2" s="314"/>
      <c r="H2" s="314"/>
      <c r="I2" s="314"/>
      <c r="J2" s="314"/>
      <c r="K2" s="314"/>
      <c r="L2" s="315"/>
    </row>
    <row r="3" spans="2:12" x14ac:dyDescent="0.25">
      <c r="B3" s="313" t="s">
        <v>210</v>
      </c>
      <c r="C3" s="314"/>
      <c r="D3" s="314"/>
      <c r="E3" s="314"/>
      <c r="F3" s="314"/>
      <c r="G3" s="314"/>
      <c r="H3" s="314"/>
      <c r="I3" s="314"/>
      <c r="J3" s="314"/>
      <c r="K3" s="314"/>
      <c r="L3" s="315"/>
    </row>
    <row r="4" spans="2:12" x14ac:dyDescent="0.25">
      <c r="B4" s="316" t="s">
        <v>0</v>
      </c>
      <c r="C4" s="317"/>
      <c r="D4" s="317"/>
      <c r="E4" s="317"/>
      <c r="F4" s="317"/>
      <c r="G4" s="317"/>
      <c r="H4" s="317"/>
      <c r="I4" s="317"/>
      <c r="J4" s="317"/>
      <c r="K4" s="317"/>
      <c r="L4" s="318"/>
    </row>
    <row r="5" spans="2:12" ht="84" x14ac:dyDescent="0.25">
      <c r="B5" s="55" t="s">
        <v>261</v>
      </c>
      <c r="C5" s="56" t="s">
        <v>262</v>
      </c>
      <c r="D5" s="56" t="s">
        <v>263</v>
      </c>
      <c r="E5" s="56" t="s">
        <v>264</v>
      </c>
      <c r="F5" s="56" t="s">
        <v>265</v>
      </c>
      <c r="G5" s="56" t="s">
        <v>266</v>
      </c>
      <c r="H5" s="56" t="s">
        <v>267</v>
      </c>
      <c r="I5" s="56" t="s">
        <v>268</v>
      </c>
      <c r="J5" s="56" t="s">
        <v>269</v>
      </c>
      <c r="K5" s="56" t="s">
        <v>270</v>
      </c>
      <c r="L5" s="57" t="s">
        <v>271</v>
      </c>
    </row>
    <row r="6" spans="2:12" ht="15.75" thickBot="1" x14ac:dyDescent="0.3">
      <c r="B6" s="38" t="s">
        <v>219</v>
      </c>
      <c r="C6" s="38" t="s">
        <v>220</v>
      </c>
      <c r="D6" s="38" t="s">
        <v>221</v>
      </c>
      <c r="E6" s="38" t="s">
        <v>222</v>
      </c>
      <c r="F6" s="38" t="s">
        <v>223</v>
      </c>
      <c r="G6" s="38" t="s">
        <v>272</v>
      </c>
      <c r="H6" s="38" t="s">
        <v>225</v>
      </c>
      <c r="I6" s="38" t="s">
        <v>226</v>
      </c>
      <c r="J6" s="38" t="s">
        <v>273</v>
      </c>
      <c r="K6" s="38" t="s">
        <v>274</v>
      </c>
      <c r="L6" s="38" t="s">
        <v>275</v>
      </c>
    </row>
    <row r="7" spans="2:12" x14ac:dyDescent="0.25">
      <c r="B7" s="58"/>
      <c r="C7" s="59"/>
      <c r="D7" s="59"/>
      <c r="E7" s="59"/>
      <c r="F7" s="59"/>
      <c r="G7" s="59"/>
      <c r="H7" s="59"/>
      <c r="I7" s="59"/>
      <c r="J7" s="59"/>
      <c r="K7" s="59"/>
      <c r="L7" s="59"/>
    </row>
    <row r="8" spans="2:12" ht="24" x14ac:dyDescent="0.25">
      <c r="B8" s="60" t="s">
        <v>276</v>
      </c>
      <c r="C8" s="25">
        <f>SUM(C9:C12)</f>
        <v>0</v>
      </c>
      <c r="D8" s="25">
        <f t="shared" ref="D8:L8" si="0">SUM(D9:D12)</f>
        <v>0</v>
      </c>
      <c r="E8" s="25">
        <f t="shared" si="0"/>
        <v>0</v>
      </c>
      <c r="F8" s="25">
        <f t="shared" si="0"/>
        <v>0</v>
      </c>
      <c r="G8" s="25">
        <f t="shared" si="0"/>
        <v>0</v>
      </c>
      <c r="H8" s="25">
        <f t="shared" si="0"/>
        <v>0</v>
      </c>
      <c r="I8" s="25">
        <f t="shared" si="0"/>
        <v>0</v>
      </c>
      <c r="J8" s="25">
        <f t="shared" si="0"/>
        <v>0</v>
      </c>
      <c r="K8" s="25">
        <f t="shared" si="0"/>
        <v>0</v>
      </c>
      <c r="L8" s="25">
        <f t="shared" si="0"/>
        <v>0</v>
      </c>
    </row>
    <row r="9" spans="2:12" x14ac:dyDescent="0.25">
      <c r="B9" s="61" t="s">
        <v>277</v>
      </c>
      <c r="C9" s="25"/>
      <c r="D9" s="25"/>
      <c r="E9" s="25"/>
      <c r="F9" s="25"/>
      <c r="G9" s="25"/>
      <c r="H9" s="25"/>
      <c r="I9" s="25"/>
      <c r="J9" s="25"/>
      <c r="K9" s="25"/>
      <c r="L9" s="25">
        <f>F9-K9</f>
        <v>0</v>
      </c>
    </row>
    <row r="10" spans="2:12" x14ac:dyDescent="0.25">
      <c r="B10" s="61" t="s">
        <v>278</v>
      </c>
      <c r="C10" s="25"/>
      <c r="D10" s="25"/>
      <c r="E10" s="25"/>
      <c r="F10" s="25"/>
      <c r="G10" s="25"/>
      <c r="H10" s="25"/>
      <c r="I10" s="25"/>
      <c r="J10" s="25"/>
      <c r="K10" s="25"/>
      <c r="L10" s="25">
        <f t="shared" ref="L10:L19" si="1">F10-K10</f>
        <v>0</v>
      </c>
    </row>
    <row r="11" spans="2:12" x14ac:dyDescent="0.25">
      <c r="B11" s="61" t="s">
        <v>279</v>
      </c>
      <c r="C11" s="25"/>
      <c r="D11" s="25"/>
      <c r="E11" s="25"/>
      <c r="F11" s="25"/>
      <c r="G11" s="25"/>
      <c r="H11" s="25"/>
      <c r="I11" s="25"/>
      <c r="J11" s="25"/>
      <c r="K11" s="25"/>
      <c r="L11" s="25">
        <f t="shared" si="1"/>
        <v>0</v>
      </c>
    </row>
    <row r="12" spans="2:12" x14ac:dyDescent="0.25">
      <c r="B12" s="61" t="s">
        <v>280</v>
      </c>
      <c r="C12" s="25"/>
      <c r="D12" s="25"/>
      <c r="E12" s="25"/>
      <c r="F12" s="25"/>
      <c r="G12" s="25"/>
      <c r="H12" s="25"/>
      <c r="I12" s="25"/>
      <c r="J12" s="25"/>
      <c r="K12" s="25"/>
      <c r="L12" s="25">
        <f t="shared" si="1"/>
        <v>0</v>
      </c>
    </row>
    <row r="13" spans="2:12" x14ac:dyDescent="0.25">
      <c r="B13" s="62"/>
      <c r="C13" s="25"/>
      <c r="D13" s="25"/>
      <c r="E13" s="25"/>
      <c r="F13" s="25"/>
      <c r="G13" s="25"/>
      <c r="H13" s="25"/>
      <c r="I13" s="25"/>
      <c r="J13" s="25"/>
      <c r="K13" s="25"/>
      <c r="L13" s="25">
        <f t="shared" si="1"/>
        <v>0</v>
      </c>
    </row>
    <row r="14" spans="2:12" x14ac:dyDescent="0.25">
      <c r="B14" s="60" t="s">
        <v>281</v>
      </c>
      <c r="C14" s="25">
        <f>SUM(C15:C18)</f>
        <v>0</v>
      </c>
      <c r="D14" s="25">
        <f t="shared" ref="D14:L14" si="2">SUM(D15:D18)</f>
        <v>0</v>
      </c>
      <c r="E14" s="25">
        <f t="shared" si="2"/>
        <v>0</v>
      </c>
      <c r="F14" s="25">
        <f t="shared" si="2"/>
        <v>0</v>
      </c>
      <c r="G14" s="25">
        <f t="shared" si="2"/>
        <v>0</v>
      </c>
      <c r="H14" s="25">
        <f t="shared" si="2"/>
        <v>0</v>
      </c>
      <c r="I14" s="25">
        <f t="shared" si="2"/>
        <v>0</v>
      </c>
      <c r="J14" s="25">
        <f t="shared" si="2"/>
        <v>0</v>
      </c>
      <c r="K14" s="25">
        <f t="shared" si="2"/>
        <v>0</v>
      </c>
      <c r="L14" s="25">
        <f t="shared" si="2"/>
        <v>0</v>
      </c>
    </row>
    <row r="15" spans="2:12" x14ac:dyDescent="0.25">
      <c r="B15" s="61" t="s">
        <v>282</v>
      </c>
      <c r="C15" s="25"/>
      <c r="D15" s="25"/>
      <c r="E15" s="25"/>
      <c r="F15" s="25"/>
      <c r="G15" s="25"/>
      <c r="H15" s="25"/>
      <c r="I15" s="25"/>
      <c r="J15" s="25"/>
      <c r="K15" s="25"/>
      <c r="L15" s="25">
        <f t="shared" si="1"/>
        <v>0</v>
      </c>
    </row>
    <row r="16" spans="2:12" x14ac:dyDescent="0.25">
      <c r="B16" s="61" t="s">
        <v>283</v>
      </c>
      <c r="C16" s="25"/>
      <c r="D16" s="25"/>
      <c r="E16" s="25"/>
      <c r="F16" s="25"/>
      <c r="G16" s="25"/>
      <c r="H16" s="25"/>
      <c r="I16" s="25"/>
      <c r="J16" s="25"/>
      <c r="K16" s="25"/>
      <c r="L16" s="25">
        <f t="shared" si="1"/>
        <v>0</v>
      </c>
    </row>
    <row r="17" spans="2:12" x14ac:dyDescent="0.25">
      <c r="B17" s="61" t="s">
        <v>284</v>
      </c>
      <c r="C17" s="25"/>
      <c r="D17" s="25"/>
      <c r="E17" s="25"/>
      <c r="F17" s="25"/>
      <c r="G17" s="25"/>
      <c r="H17" s="25"/>
      <c r="I17" s="25"/>
      <c r="J17" s="25"/>
      <c r="K17" s="25"/>
      <c r="L17" s="25">
        <f t="shared" si="1"/>
        <v>0</v>
      </c>
    </row>
    <row r="18" spans="2:12" x14ac:dyDescent="0.25">
      <c r="B18" s="61" t="s">
        <v>285</v>
      </c>
      <c r="C18" s="25"/>
      <c r="D18" s="25"/>
      <c r="E18" s="25"/>
      <c r="F18" s="25"/>
      <c r="G18" s="25"/>
      <c r="H18" s="25"/>
      <c r="I18" s="25"/>
      <c r="J18" s="25"/>
      <c r="K18" s="25"/>
      <c r="L18" s="25">
        <f t="shared" si="1"/>
        <v>0</v>
      </c>
    </row>
    <row r="19" spans="2:12" x14ac:dyDescent="0.25">
      <c r="B19" s="62"/>
      <c r="C19" s="25"/>
      <c r="D19" s="25"/>
      <c r="E19" s="25"/>
      <c r="F19" s="25"/>
      <c r="G19" s="25"/>
      <c r="H19" s="25"/>
      <c r="I19" s="25"/>
      <c r="J19" s="25"/>
      <c r="K19" s="25"/>
      <c r="L19" s="25">
        <f t="shared" si="1"/>
        <v>0</v>
      </c>
    </row>
    <row r="20" spans="2:12" ht="24" x14ac:dyDescent="0.25">
      <c r="B20" s="60" t="s">
        <v>286</v>
      </c>
      <c r="C20" s="25">
        <f>C8+C14</f>
        <v>0</v>
      </c>
      <c r="D20" s="25">
        <f t="shared" ref="D20:L20" si="3">D8+D14</f>
        <v>0</v>
      </c>
      <c r="E20" s="25">
        <f t="shared" si="3"/>
        <v>0</v>
      </c>
      <c r="F20" s="25">
        <f t="shared" si="3"/>
        <v>0</v>
      </c>
      <c r="G20" s="25">
        <f t="shared" si="3"/>
        <v>0</v>
      </c>
      <c r="H20" s="25">
        <f t="shared" si="3"/>
        <v>0</v>
      </c>
      <c r="I20" s="25">
        <f t="shared" si="3"/>
        <v>0</v>
      </c>
      <c r="J20" s="25">
        <f t="shared" si="3"/>
        <v>0</v>
      </c>
      <c r="K20" s="25">
        <f t="shared" si="3"/>
        <v>0</v>
      </c>
      <c r="L20" s="25">
        <f t="shared" si="3"/>
        <v>0</v>
      </c>
    </row>
    <row r="21" spans="2:12" ht="15.75" thickBot="1" x14ac:dyDescent="0.3">
      <c r="B21" s="63"/>
      <c r="C21" s="271"/>
      <c r="D21" s="271"/>
      <c r="E21" s="271"/>
      <c r="F21" s="271"/>
      <c r="G21" s="271"/>
      <c r="H21" s="271"/>
      <c r="I21" s="271"/>
      <c r="J21" s="271"/>
      <c r="K21" s="271"/>
      <c r="L21" s="271"/>
    </row>
  </sheetData>
  <mergeCells count="4">
    <mergeCell ref="B1:L1"/>
    <mergeCell ref="B2:L2"/>
    <mergeCell ref="B3:L3"/>
    <mergeCell ref="B4:L4"/>
  </mergeCells>
  <pageMargins left="0.7" right="0.7" top="0.75" bottom="0.75" header="0.3" footer="0.3"/>
  <pageSetup scale="67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workbookViewId="0">
      <selection activeCell="A30" sqref="A30"/>
    </sheetView>
  </sheetViews>
  <sheetFormatPr baseColWidth="10" defaultRowHeight="15" x14ac:dyDescent="0.25"/>
  <cols>
    <col min="1" max="1" width="86.5703125" bestFit="1" customWidth="1"/>
    <col min="2" max="2" width="23.85546875" customWidth="1"/>
    <col min="3" max="3" width="24.140625" customWidth="1"/>
    <col min="4" max="4" width="28.5703125" customWidth="1"/>
  </cols>
  <sheetData>
    <row r="1" spans="1:8" x14ac:dyDescent="0.25">
      <c r="A1" s="320" t="s">
        <v>91</v>
      </c>
      <c r="B1" s="321"/>
      <c r="C1" s="321"/>
      <c r="D1" s="322"/>
    </row>
    <row r="2" spans="1:8" x14ac:dyDescent="0.25">
      <c r="A2" s="323" t="s">
        <v>287</v>
      </c>
      <c r="B2" s="324"/>
      <c r="C2" s="324"/>
      <c r="D2" s="325"/>
    </row>
    <row r="3" spans="1:8" x14ac:dyDescent="0.25">
      <c r="A3" s="323" t="s">
        <v>210</v>
      </c>
      <c r="B3" s="324"/>
      <c r="C3" s="324"/>
      <c r="D3" s="325"/>
    </row>
    <row r="4" spans="1:8" ht="15.75" thickBot="1" x14ac:dyDescent="0.3">
      <c r="A4" s="326" t="s">
        <v>0</v>
      </c>
      <c r="B4" s="327"/>
      <c r="C4" s="327"/>
      <c r="D4" s="328"/>
    </row>
    <row r="5" spans="1:8" ht="15.75" thickBot="1" x14ac:dyDescent="0.3">
      <c r="A5" s="64"/>
      <c r="B5" s="64"/>
      <c r="C5" s="64"/>
      <c r="D5" s="64"/>
    </row>
    <row r="6" spans="1:8" x14ac:dyDescent="0.25">
      <c r="A6" s="329" t="s">
        <v>94</v>
      </c>
      <c r="B6" s="65" t="s">
        <v>288</v>
      </c>
      <c r="C6" s="331" t="s">
        <v>74</v>
      </c>
      <c r="D6" s="65" t="s">
        <v>289</v>
      </c>
    </row>
    <row r="7" spans="1:8" ht="15.75" thickBot="1" x14ac:dyDescent="0.3">
      <c r="A7" s="330"/>
      <c r="B7" s="20" t="s">
        <v>290</v>
      </c>
      <c r="C7" s="332"/>
      <c r="D7" s="20" t="s">
        <v>291</v>
      </c>
    </row>
    <row r="8" spans="1:8" x14ac:dyDescent="0.25">
      <c r="A8" s="66" t="s">
        <v>292</v>
      </c>
      <c r="B8" s="67">
        <f>SUM(B9:B11)</f>
        <v>19882000</v>
      </c>
      <c r="C8" s="67">
        <f>SUM(C9:C11)</f>
        <v>21126648</v>
      </c>
      <c r="D8" s="67">
        <f>SUM(D9:D11)</f>
        <v>21126648</v>
      </c>
    </row>
    <row r="9" spans="1:8" ht="20.25" customHeight="1" x14ac:dyDescent="0.25">
      <c r="A9" s="68" t="s">
        <v>293</v>
      </c>
      <c r="B9" s="69">
        <v>11778000</v>
      </c>
      <c r="C9" s="69">
        <v>11749501</v>
      </c>
      <c r="D9" s="69">
        <v>11749501</v>
      </c>
      <c r="F9" s="70"/>
    </row>
    <row r="10" spans="1:8" ht="18" customHeight="1" x14ac:dyDescent="0.25">
      <c r="A10" s="68" t="s">
        <v>294</v>
      </c>
      <c r="B10" s="69">
        <v>8104000</v>
      </c>
      <c r="C10" s="69">
        <v>9377147</v>
      </c>
      <c r="D10" s="69">
        <v>9377147</v>
      </c>
      <c r="F10" s="71"/>
    </row>
    <row r="11" spans="1:8" ht="17.25" customHeight="1" x14ac:dyDescent="0.25">
      <c r="A11" s="68" t="s">
        <v>295</v>
      </c>
      <c r="B11" s="69">
        <f>B47</f>
        <v>0</v>
      </c>
      <c r="C11" s="69">
        <f>C47</f>
        <v>0</v>
      </c>
      <c r="D11" s="69">
        <f>D47</f>
        <v>0</v>
      </c>
    </row>
    <row r="12" spans="1:8" ht="10.5" customHeight="1" x14ac:dyDescent="0.25">
      <c r="A12" s="66"/>
      <c r="B12" s="69"/>
      <c r="C12" s="69"/>
      <c r="D12" s="69"/>
    </row>
    <row r="13" spans="1:8" ht="20.25" customHeight="1" x14ac:dyDescent="0.25">
      <c r="A13" s="66" t="s">
        <v>296</v>
      </c>
      <c r="B13" s="67">
        <f>SUM(B14:B15)</f>
        <v>19882000</v>
      </c>
      <c r="C13" s="67">
        <f>SUM(C14:C15)</f>
        <v>21098485</v>
      </c>
      <c r="D13" s="67">
        <f>SUM(D14:D15)</f>
        <v>21098485</v>
      </c>
    </row>
    <row r="14" spans="1:8" ht="27.75" customHeight="1" x14ac:dyDescent="0.25">
      <c r="A14" s="68" t="s">
        <v>297</v>
      </c>
      <c r="B14" s="69">
        <v>11778000</v>
      </c>
      <c r="C14" s="69">
        <v>11749501</v>
      </c>
      <c r="D14" s="69">
        <v>11749501</v>
      </c>
    </row>
    <row r="15" spans="1:8" ht="31.5" customHeight="1" x14ac:dyDescent="0.25">
      <c r="A15" s="68" t="s">
        <v>298</v>
      </c>
      <c r="B15" s="69">
        <v>8104000</v>
      </c>
      <c r="C15" s="69">
        <v>9348984</v>
      </c>
      <c r="D15" s="69">
        <v>9348984</v>
      </c>
      <c r="E15" s="71"/>
      <c r="F15" s="70"/>
      <c r="G15" s="70"/>
      <c r="H15" s="71"/>
    </row>
    <row r="16" spans="1:8" ht="10.5" customHeight="1" x14ac:dyDescent="0.25">
      <c r="A16" s="72"/>
      <c r="B16" s="69"/>
      <c r="C16" s="69"/>
      <c r="D16" s="69"/>
    </row>
    <row r="17" spans="1:8" ht="22.5" customHeight="1" x14ac:dyDescent="0.25">
      <c r="A17" s="66" t="s">
        <v>299</v>
      </c>
      <c r="B17" s="73"/>
      <c r="C17" s="67">
        <f>SUM(C18:C19)</f>
        <v>133384</v>
      </c>
      <c r="D17" s="67">
        <f>SUM(D18:D19)</f>
        <v>133384</v>
      </c>
      <c r="H17" s="71"/>
    </row>
    <row r="18" spans="1:8" ht="27" customHeight="1" x14ac:dyDescent="0.25">
      <c r="A18" s="68" t="s">
        <v>300</v>
      </c>
      <c r="B18" s="73"/>
      <c r="C18" s="69">
        <v>133384</v>
      </c>
      <c r="D18" s="69">
        <v>133384</v>
      </c>
      <c r="F18" s="71"/>
    </row>
    <row r="19" spans="1:8" ht="29.25" customHeight="1" x14ac:dyDescent="0.25">
      <c r="A19" s="68" t="s">
        <v>301</v>
      </c>
      <c r="B19" s="73"/>
      <c r="C19" s="69"/>
      <c r="D19" s="69"/>
      <c r="H19" s="71"/>
    </row>
    <row r="20" spans="1:8" ht="13.5" customHeight="1" x14ac:dyDescent="0.25">
      <c r="A20" s="72"/>
      <c r="B20" s="69"/>
      <c r="C20" s="69"/>
      <c r="D20" s="69"/>
      <c r="F20" s="71"/>
    </row>
    <row r="21" spans="1:8" ht="15" customHeight="1" x14ac:dyDescent="0.25">
      <c r="A21" s="66" t="s">
        <v>302</v>
      </c>
      <c r="B21" s="67">
        <f>B8-B13+B17</f>
        <v>0</v>
      </c>
      <c r="C21" s="66">
        <f>C8-C13+C17</f>
        <v>161547</v>
      </c>
      <c r="D21" s="66">
        <f>D8-D13+D17</f>
        <v>161547</v>
      </c>
      <c r="F21" s="71"/>
    </row>
    <row r="22" spans="1:8" ht="10.5" customHeight="1" x14ac:dyDescent="0.25">
      <c r="A22" s="66"/>
      <c r="B22" s="69"/>
      <c r="C22" s="72"/>
      <c r="D22" s="72"/>
    </row>
    <row r="23" spans="1:8" ht="23.25" customHeight="1" x14ac:dyDescent="0.25">
      <c r="A23" s="66" t="s">
        <v>303</v>
      </c>
      <c r="B23" s="67">
        <f>B21-B11</f>
        <v>0</v>
      </c>
      <c r="C23" s="66">
        <f>C21-C11</f>
        <v>161547</v>
      </c>
      <c r="D23" s="66">
        <f>D21-D11</f>
        <v>161547</v>
      </c>
    </row>
    <row r="24" spans="1:8" ht="10.5" customHeight="1" x14ac:dyDescent="0.25">
      <c r="A24" s="66"/>
      <c r="B24" s="69"/>
      <c r="C24" s="72"/>
      <c r="D24" s="72"/>
    </row>
    <row r="25" spans="1:8" ht="22.5" customHeight="1" x14ac:dyDescent="0.25">
      <c r="A25" s="66" t="s">
        <v>304</v>
      </c>
      <c r="B25" s="67">
        <f>B23-B17</f>
        <v>0</v>
      </c>
      <c r="C25" s="67">
        <f>C23-C17</f>
        <v>28163</v>
      </c>
      <c r="D25" s="67">
        <f>D23-D17</f>
        <v>28163</v>
      </c>
    </row>
    <row r="26" spans="1:8" ht="9" customHeight="1" thickBot="1" x14ac:dyDescent="0.3">
      <c r="A26" s="74"/>
      <c r="B26" s="75"/>
      <c r="C26" s="75"/>
      <c r="D26" s="75"/>
    </row>
    <row r="27" spans="1:8" ht="15.75" thickBot="1" x14ac:dyDescent="0.3">
      <c r="A27" s="339"/>
      <c r="B27" s="339"/>
      <c r="C27" s="339"/>
      <c r="D27" s="339"/>
    </row>
    <row r="28" spans="1:8" ht="15.75" thickBot="1" x14ac:dyDescent="0.3">
      <c r="A28" s="76" t="s">
        <v>75</v>
      </c>
      <c r="B28" s="77" t="s">
        <v>83</v>
      </c>
      <c r="C28" s="77" t="s">
        <v>74</v>
      </c>
      <c r="D28" s="77" t="s">
        <v>85</v>
      </c>
    </row>
    <row r="29" spans="1:8" ht="9.75" customHeight="1" x14ac:dyDescent="0.25">
      <c r="A29" s="78"/>
      <c r="B29" s="69"/>
      <c r="C29" s="69"/>
      <c r="D29" s="69"/>
    </row>
    <row r="30" spans="1:8" ht="29.25" customHeight="1" x14ac:dyDescent="0.25">
      <c r="A30" s="66" t="s">
        <v>305</v>
      </c>
      <c r="B30" s="67">
        <f>SUM(B31:B32)</f>
        <v>0</v>
      </c>
      <c r="C30" s="66">
        <f>SUM(C31:C32)</f>
        <v>0</v>
      </c>
      <c r="D30" s="66">
        <f>SUM(D31:D32)</f>
        <v>0</v>
      </c>
    </row>
    <row r="31" spans="1:8" ht="23.25" customHeight="1" x14ac:dyDescent="0.25">
      <c r="A31" s="68" t="s">
        <v>306</v>
      </c>
      <c r="B31" s="69"/>
      <c r="C31" s="72"/>
      <c r="D31" s="72"/>
    </row>
    <row r="32" spans="1:8" ht="23.25" customHeight="1" x14ac:dyDescent="0.25">
      <c r="A32" s="68" t="s">
        <v>307</v>
      </c>
      <c r="B32" s="69"/>
      <c r="C32" s="72"/>
      <c r="D32" s="72"/>
    </row>
    <row r="33" spans="1:4" ht="10.5" customHeight="1" x14ac:dyDescent="0.25">
      <c r="A33" s="66"/>
      <c r="B33" s="69"/>
      <c r="C33" s="69"/>
      <c r="D33" s="69"/>
    </row>
    <row r="34" spans="1:4" ht="17.25" customHeight="1" x14ac:dyDescent="0.25">
      <c r="A34" s="66" t="s">
        <v>308</v>
      </c>
      <c r="B34" s="67">
        <f>B25-B30</f>
        <v>0</v>
      </c>
      <c r="C34" s="67">
        <f>C25-C30</f>
        <v>28163</v>
      </c>
      <c r="D34" s="67">
        <f>D25-D30</f>
        <v>28163</v>
      </c>
    </row>
    <row r="35" spans="1:4" ht="8.25" customHeight="1" thickBot="1" x14ac:dyDescent="0.3">
      <c r="A35" s="79"/>
      <c r="B35" s="80"/>
      <c r="C35" s="80"/>
      <c r="D35" s="80"/>
    </row>
    <row r="36" spans="1:4" ht="15.75" thickBot="1" x14ac:dyDescent="0.3">
      <c r="A36" s="49"/>
      <c r="B36" s="49"/>
      <c r="C36" s="49"/>
      <c r="D36" s="49"/>
    </row>
    <row r="37" spans="1:4" x14ac:dyDescent="0.25">
      <c r="A37" s="333" t="s">
        <v>75</v>
      </c>
      <c r="B37" s="335" t="s">
        <v>309</v>
      </c>
      <c r="C37" s="337" t="s">
        <v>74</v>
      </c>
      <c r="D37" s="81" t="s">
        <v>289</v>
      </c>
    </row>
    <row r="38" spans="1:4" ht="12" customHeight="1" thickBot="1" x14ac:dyDescent="0.3">
      <c r="A38" s="334"/>
      <c r="B38" s="336"/>
      <c r="C38" s="338"/>
      <c r="D38" s="82" t="s">
        <v>85</v>
      </c>
    </row>
    <row r="39" spans="1:4" ht="9" customHeight="1" x14ac:dyDescent="0.25">
      <c r="A39" s="83"/>
      <c r="B39" s="84"/>
      <c r="C39" s="84"/>
      <c r="D39" s="84"/>
    </row>
    <row r="40" spans="1:4" x14ac:dyDescent="0.25">
      <c r="A40" s="85" t="s">
        <v>310</v>
      </c>
      <c r="B40" s="86">
        <f>SUM(B41:B42)</f>
        <v>0</v>
      </c>
      <c r="C40" s="86">
        <f>SUM(C41:C42)</f>
        <v>0</v>
      </c>
      <c r="D40" s="86">
        <f>SUM(D41:D42)</f>
        <v>0</v>
      </c>
    </row>
    <row r="41" spans="1:4" x14ac:dyDescent="0.25">
      <c r="A41" s="87" t="s">
        <v>311</v>
      </c>
      <c r="B41" s="84"/>
      <c r="C41" s="88"/>
      <c r="D41" s="88"/>
    </row>
    <row r="42" spans="1:4" x14ac:dyDescent="0.25">
      <c r="A42" s="87" t="s">
        <v>312</v>
      </c>
      <c r="B42" s="84"/>
      <c r="C42" s="88"/>
      <c r="D42" s="88"/>
    </row>
    <row r="43" spans="1:4" x14ac:dyDescent="0.25">
      <c r="A43" s="85" t="s">
        <v>313</v>
      </c>
      <c r="B43" s="86">
        <f>SUM(B44:B45)</f>
        <v>0</v>
      </c>
      <c r="C43" s="86">
        <f>SUM(C44:C45)</f>
        <v>0</v>
      </c>
      <c r="D43" s="86">
        <f>SUM(D44:D45)</f>
        <v>0</v>
      </c>
    </row>
    <row r="44" spans="1:4" x14ac:dyDescent="0.25">
      <c r="A44" s="87" t="s">
        <v>314</v>
      </c>
      <c r="B44" s="84"/>
      <c r="C44" s="88"/>
      <c r="D44" s="88"/>
    </row>
    <row r="45" spans="1:4" x14ac:dyDescent="0.25">
      <c r="A45" s="87" t="s">
        <v>315</v>
      </c>
      <c r="B45" s="84">
        <v>0</v>
      </c>
      <c r="C45" s="88">
        <v>0</v>
      </c>
      <c r="D45" s="88">
        <v>0</v>
      </c>
    </row>
    <row r="46" spans="1:4" ht="9.75" customHeight="1" x14ac:dyDescent="0.25">
      <c r="A46" s="85"/>
      <c r="B46" s="84"/>
      <c r="C46" s="84"/>
      <c r="D46" s="84"/>
    </row>
    <row r="47" spans="1:4" x14ac:dyDescent="0.25">
      <c r="A47" s="85" t="s">
        <v>316</v>
      </c>
      <c r="B47" s="86">
        <f>B40-B43</f>
        <v>0</v>
      </c>
      <c r="C47" s="85">
        <f>C40-C43</f>
        <v>0</v>
      </c>
      <c r="D47" s="85">
        <f>D40-D43</f>
        <v>0</v>
      </c>
    </row>
    <row r="48" spans="1:4" ht="9" customHeight="1" thickBot="1" x14ac:dyDescent="0.3">
      <c r="A48" s="89"/>
      <c r="B48" s="90"/>
      <c r="C48" s="89"/>
      <c r="D48" s="89"/>
    </row>
    <row r="49" spans="1:4" ht="15.75" thickBot="1" x14ac:dyDescent="0.3">
      <c r="A49" s="49"/>
      <c r="B49" s="49"/>
      <c r="C49" s="49"/>
      <c r="D49" s="49"/>
    </row>
    <row r="50" spans="1:4" x14ac:dyDescent="0.25">
      <c r="A50" s="333" t="s">
        <v>75</v>
      </c>
      <c r="B50" s="81" t="s">
        <v>288</v>
      </c>
      <c r="C50" s="337" t="s">
        <v>74</v>
      </c>
      <c r="D50" s="81" t="s">
        <v>289</v>
      </c>
    </row>
    <row r="51" spans="1:4" ht="15.75" thickBot="1" x14ac:dyDescent="0.3">
      <c r="A51" s="334"/>
      <c r="B51" s="82" t="s">
        <v>83</v>
      </c>
      <c r="C51" s="338"/>
      <c r="D51" s="82" t="s">
        <v>85</v>
      </c>
    </row>
    <row r="52" spans="1:4" x14ac:dyDescent="0.25">
      <c r="A52" s="83"/>
      <c r="B52" s="84"/>
      <c r="C52" s="84"/>
      <c r="D52" s="84"/>
    </row>
    <row r="53" spans="1:4" x14ac:dyDescent="0.25">
      <c r="A53" s="88" t="s">
        <v>317</v>
      </c>
      <c r="B53" s="84">
        <f>B9</f>
        <v>11778000</v>
      </c>
      <c r="C53" s="88">
        <f>C9</f>
        <v>11749501</v>
      </c>
      <c r="D53" s="88">
        <f>D9</f>
        <v>11749501</v>
      </c>
    </row>
    <row r="54" spans="1:4" ht="8.25" customHeight="1" x14ac:dyDescent="0.25">
      <c r="A54" s="88"/>
      <c r="B54" s="84"/>
      <c r="C54" s="88"/>
      <c r="D54" s="88"/>
    </row>
    <row r="55" spans="1:4" x14ac:dyDescent="0.25">
      <c r="A55" s="91" t="s">
        <v>318</v>
      </c>
      <c r="B55" s="84">
        <f>B41-B44</f>
        <v>0</v>
      </c>
      <c r="C55" s="88">
        <f>C41-C44</f>
        <v>0</v>
      </c>
      <c r="D55" s="88">
        <f>D41-D44</f>
        <v>0</v>
      </c>
    </row>
    <row r="56" spans="1:4" x14ac:dyDescent="0.25">
      <c r="A56" s="87" t="s">
        <v>311</v>
      </c>
      <c r="B56" s="84">
        <f>B41</f>
        <v>0</v>
      </c>
      <c r="C56" s="88">
        <f>C41</f>
        <v>0</v>
      </c>
      <c r="D56" s="88">
        <f>D41</f>
        <v>0</v>
      </c>
    </row>
    <row r="57" spans="1:4" x14ac:dyDescent="0.25">
      <c r="A57" s="87" t="s">
        <v>314</v>
      </c>
      <c r="B57" s="84">
        <f>B44</f>
        <v>0</v>
      </c>
      <c r="C57" s="88">
        <f>C44</f>
        <v>0</v>
      </c>
      <c r="D57" s="88">
        <f>D44</f>
        <v>0</v>
      </c>
    </row>
    <row r="58" spans="1:4" ht="10.5" customHeight="1" x14ac:dyDescent="0.25">
      <c r="A58" s="92"/>
      <c r="B58" s="84"/>
      <c r="C58" s="88"/>
      <c r="D58" s="88"/>
    </row>
    <row r="59" spans="1:4" x14ac:dyDescent="0.25">
      <c r="A59" s="92" t="s">
        <v>297</v>
      </c>
      <c r="B59" s="84">
        <f>B14</f>
        <v>11778000</v>
      </c>
      <c r="C59" s="84">
        <f>C14</f>
        <v>11749501</v>
      </c>
      <c r="D59" s="84">
        <f>D14</f>
        <v>11749501</v>
      </c>
    </row>
    <row r="60" spans="1:4" ht="11.25" customHeight="1" x14ac:dyDescent="0.25">
      <c r="A60" s="92"/>
      <c r="B60" s="84"/>
      <c r="C60" s="84"/>
      <c r="D60" s="84"/>
    </row>
    <row r="61" spans="1:4" x14ac:dyDescent="0.25">
      <c r="A61" s="92" t="s">
        <v>300</v>
      </c>
      <c r="B61" s="93"/>
      <c r="C61" s="84">
        <f>C18</f>
        <v>133384</v>
      </c>
      <c r="D61" s="84">
        <f>D18</f>
        <v>133384</v>
      </c>
    </row>
    <row r="62" spans="1:4" ht="9.75" customHeight="1" x14ac:dyDescent="0.25">
      <c r="A62" s="92"/>
      <c r="B62" s="84"/>
      <c r="C62" s="84"/>
      <c r="D62" s="84"/>
    </row>
    <row r="63" spans="1:4" x14ac:dyDescent="0.25">
      <c r="A63" s="94" t="s">
        <v>319</v>
      </c>
      <c r="B63" s="86">
        <f>B53+B55-B59+B61</f>
        <v>0</v>
      </c>
      <c r="C63" s="85">
        <f>C53+C55-C59+C61</f>
        <v>133384</v>
      </c>
      <c r="D63" s="85">
        <f>D53+D55-D59+D61</f>
        <v>133384</v>
      </c>
    </row>
    <row r="64" spans="1:4" ht="10.5" customHeight="1" x14ac:dyDescent="0.25">
      <c r="A64" s="94"/>
      <c r="B64" s="86"/>
      <c r="C64" s="85"/>
      <c r="D64" s="85"/>
    </row>
    <row r="65" spans="1:4" ht="31.5" customHeight="1" x14ac:dyDescent="0.25">
      <c r="A65" s="95" t="s">
        <v>320</v>
      </c>
      <c r="B65" s="86">
        <f>B63-B55</f>
        <v>0</v>
      </c>
      <c r="C65" s="85">
        <f>C63-C55</f>
        <v>133384</v>
      </c>
      <c r="D65" s="85">
        <f>D63-D55</f>
        <v>133384</v>
      </c>
    </row>
    <row r="66" spans="1:4" ht="9" customHeight="1" thickBot="1" x14ac:dyDescent="0.3">
      <c r="A66" s="89"/>
      <c r="B66" s="90"/>
      <c r="C66" s="89"/>
      <c r="D66" s="89"/>
    </row>
    <row r="67" spans="1:4" ht="15.75" thickBot="1" x14ac:dyDescent="0.3">
      <c r="A67" s="49"/>
      <c r="B67" s="49"/>
      <c r="C67" s="49"/>
      <c r="D67" s="49"/>
    </row>
    <row r="68" spans="1:4" x14ac:dyDescent="0.25">
      <c r="A68" s="333" t="s">
        <v>75</v>
      </c>
      <c r="B68" s="335" t="s">
        <v>309</v>
      </c>
      <c r="C68" s="337" t="s">
        <v>74</v>
      </c>
      <c r="D68" s="81" t="s">
        <v>289</v>
      </c>
    </row>
    <row r="69" spans="1:4" ht="15.75" thickBot="1" x14ac:dyDescent="0.3">
      <c r="A69" s="334"/>
      <c r="B69" s="336"/>
      <c r="C69" s="338"/>
      <c r="D69" s="82" t="s">
        <v>85</v>
      </c>
    </row>
    <row r="70" spans="1:4" ht="9.75" customHeight="1" x14ac:dyDescent="0.25">
      <c r="A70" s="83"/>
      <c r="B70" s="84"/>
      <c r="C70" s="84"/>
      <c r="D70" s="84"/>
    </row>
    <row r="71" spans="1:4" x14ac:dyDescent="0.25">
      <c r="A71" s="88" t="s">
        <v>294</v>
      </c>
      <c r="B71" s="84">
        <f>B10</f>
        <v>8104000</v>
      </c>
      <c r="C71" s="88">
        <f>C10</f>
        <v>9377147</v>
      </c>
      <c r="D71" s="88">
        <f>D10</f>
        <v>9377147</v>
      </c>
    </row>
    <row r="72" spans="1:4" ht="9.75" customHeight="1" x14ac:dyDescent="0.25">
      <c r="A72" s="88"/>
      <c r="B72" s="84"/>
      <c r="C72" s="88"/>
      <c r="D72" s="88"/>
    </row>
    <row r="73" spans="1:4" ht="22.5" customHeight="1" x14ac:dyDescent="0.25">
      <c r="A73" s="96" t="s">
        <v>321</v>
      </c>
      <c r="B73" s="84">
        <f>B74-B75</f>
        <v>0</v>
      </c>
      <c r="C73" s="88">
        <f>C74-C75</f>
        <v>0</v>
      </c>
      <c r="D73" s="88">
        <f>D74-D75</f>
        <v>0</v>
      </c>
    </row>
    <row r="74" spans="1:4" x14ac:dyDescent="0.25">
      <c r="A74" s="87" t="s">
        <v>312</v>
      </c>
      <c r="B74" s="84">
        <f>B42</f>
        <v>0</v>
      </c>
      <c r="C74" s="88">
        <f>C42</f>
        <v>0</v>
      </c>
      <c r="D74" s="88">
        <f>D42</f>
        <v>0</v>
      </c>
    </row>
    <row r="75" spans="1:4" x14ac:dyDescent="0.25">
      <c r="A75" s="87" t="s">
        <v>315</v>
      </c>
      <c r="B75" s="84">
        <f>B45</f>
        <v>0</v>
      </c>
      <c r="C75" s="88">
        <f>C45</f>
        <v>0</v>
      </c>
      <c r="D75" s="88">
        <f>D45</f>
        <v>0</v>
      </c>
    </row>
    <row r="76" spans="1:4" ht="10.5" customHeight="1" x14ac:dyDescent="0.25">
      <c r="A76" s="92"/>
      <c r="B76" s="84"/>
      <c r="C76" s="88"/>
      <c r="D76" s="88"/>
    </row>
    <row r="77" spans="1:4" x14ac:dyDescent="0.25">
      <c r="A77" s="92" t="s">
        <v>322</v>
      </c>
      <c r="B77" s="84">
        <f>B15</f>
        <v>8104000</v>
      </c>
      <c r="C77" s="84">
        <f>C15</f>
        <v>9348984</v>
      </c>
      <c r="D77" s="84">
        <f>D15</f>
        <v>9348984</v>
      </c>
    </row>
    <row r="78" spans="1:4" ht="8.25" customHeight="1" x14ac:dyDescent="0.25">
      <c r="A78" s="92"/>
      <c r="B78" s="84"/>
      <c r="C78" s="84"/>
      <c r="D78" s="84"/>
    </row>
    <row r="79" spans="1:4" x14ac:dyDescent="0.25">
      <c r="A79" s="92" t="s">
        <v>301</v>
      </c>
      <c r="B79" s="93"/>
      <c r="C79" s="84">
        <f>C19</f>
        <v>0</v>
      </c>
      <c r="D79" s="84">
        <f>D19</f>
        <v>0</v>
      </c>
    </row>
    <row r="80" spans="1:4" ht="9.75" customHeight="1" x14ac:dyDescent="0.25">
      <c r="A80" s="92"/>
      <c r="B80" s="84"/>
      <c r="C80" s="84"/>
      <c r="D80" s="84"/>
    </row>
    <row r="81" spans="1:4" x14ac:dyDescent="0.25">
      <c r="A81" s="94" t="s">
        <v>323</v>
      </c>
      <c r="B81" s="86">
        <f>B71+B73-B77+B79</f>
        <v>0</v>
      </c>
      <c r="C81" s="85">
        <f>C71+C73-C77+C79</f>
        <v>28163</v>
      </c>
      <c r="D81" s="85">
        <f>D71+D73-D77+D79</f>
        <v>28163</v>
      </c>
    </row>
    <row r="82" spans="1:4" ht="9" customHeight="1" x14ac:dyDescent="0.25">
      <c r="A82" s="94"/>
      <c r="B82" s="86"/>
      <c r="C82" s="85"/>
      <c r="D82" s="85"/>
    </row>
    <row r="83" spans="1:4" ht="28.5" customHeight="1" x14ac:dyDescent="0.25">
      <c r="A83" s="95" t="s">
        <v>324</v>
      </c>
      <c r="B83" s="86">
        <f>B81-B73</f>
        <v>0</v>
      </c>
      <c r="C83" s="85">
        <f>C81-C73</f>
        <v>28163</v>
      </c>
      <c r="D83" s="85">
        <f>D81-D73</f>
        <v>28163</v>
      </c>
    </row>
    <row r="84" spans="1:4" ht="9" customHeight="1" thickBot="1" x14ac:dyDescent="0.3">
      <c r="A84" s="89"/>
      <c r="B84" s="90"/>
      <c r="C84" s="89"/>
      <c r="D84" s="89"/>
    </row>
  </sheetData>
  <mergeCells count="15">
    <mergeCell ref="A68:A69"/>
    <mergeCell ref="B68:B69"/>
    <mergeCell ref="C68:C69"/>
    <mergeCell ref="A27:D27"/>
    <mergeCell ref="A37:A38"/>
    <mergeCell ref="B37:B38"/>
    <mergeCell ref="C37:C38"/>
    <mergeCell ref="A50:A51"/>
    <mergeCell ref="C50:C51"/>
    <mergeCell ref="A1:D1"/>
    <mergeCell ref="A2:D2"/>
    <mergeCell ref="A3:D3"/>
    <mergeCell ref="A4:D4"/>
    <mergeCell ref="A6:A7"/>
    <mergeCell ref="C6:C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84"/>
  <sheetViews>
    <sheetView showGridLines="0" tabSelected="1" topLeftCell="A40" workbookViewId="0">
      <selection activeCell="C60" sqref="C60"/>
    </sheetView>
  </sheetViews>
  <sheetFormatPr baseColWidth="10" defaultColWidth="11" defaultRowHeight="12.75" x14ac:dyDescent="0.2"/>
  <cols>
    <col min="1" max="1" width="2.140625" style="97" customWidth="1"/>
    <col min="2" max="2" width="42.7109375" style="97" customWidth="1"/>
    <col min="3" max="3" width="19.5703125" style="98" customWidth="1"/>
    <col min="4" max="4" width="19.140625" style="97" customWidth="1"/>
    <col min="5" max="5" width="16.140625" style="98" customWidth="1"/>
    <col min="6" max="6" width="15.85546875" style="97" customWidth="1"/>
    <col min="7" max="7" width="16.28515625" style="97" customWidth="1"/>
    <col min="8" max="8" width="14.42578125" style="98" customWidth="1"/>
    <col min="9" max="256" width="11" style="97"/>
    <col min="257" max="257" width="2.140625" style="97" customWidth="1"/>
    <col min="258" max="258" width="38.7109375" style="97" customWidth="1"/>
    <col min="259" max="259" width="18.140625" style="97" customWidth="1"/>
    <col min="260" max="260" width="18" style="97" customWidth="1"/>
    <col min="261" max="261" width="14.7109375" style="97" customWidth="1"/>
    <col min="262" max="262" width="13.85546875" style="97" customWidth="1"/>
    <col min="263" max="263" width="14.85546875" style="97" customWidth="1"/>
    <col min="264" max="264" width="13.7109375" style="97" customWidth="1"/>
    <col min="265" max="512" width="11" style="97"/>
    <col min="513" max="513" width="2.140625" style="97" customWidth="1"/>
    <col min="514" max="514" width="38.7109375" style="97" customWidth="1"/>
    <col min="515" max="515" width="18.140625" style="97" customWidth="1"/>
    <col min="516" max="516" width="18" style="97" customWidth="1"/>
    <col min="517" max="517" width="14.7109375" style="97" customWidth="1"/>
    <col min="518" max="518" width="13.85546875" style="97" customWidth="1"/>
    <col min="519" max="519" width="14.85546875" style="97" customWidth="1"/>
    <col min="520" max="520" width="13.7109375" style="97" customWidth="1"/>
    <col min="521" max="768" width="11" style="97"/>
    <col min="769" max="769" width="2.140625" style="97" customWidth="1"/>
    <col min="770" max="770" width="38.7109375" style="97" customWidth="1"/>
    <col min="771" max="771" width="18.140625" style="97" customWidth="1"/>
    <col min="772" max="772" width="18" style="97" customWidth="1"/>
    <col min="773" max="773" width="14.7109375" style="97" customWidth="1"/>
    <col min="774" max="774" width="13.85546875" style="97" customWidth="1"/>
    <col min="775" max="775" width="14.85546875" style="97" customWidth="1"/>
    <col min="776" max="776" width="13.7109375" style="97" customWidth="1"/>
    <col min="777" max="1024" width="11" style="97"/>
    <col min="1025" max="1025" width="2.140625" style="97" customWidth="1"/>
    <col min="1026" max="1026" width="38.7109375" style="97" customWidth="1"/>
    <col min="1027" max="1027" width="18.140625" style="97" customWidth="1"/>
    <col min="1028" max="1028" width="18" style="97" customWidth="1"/>
    <col min="1029" max="1029" width="14.7109375" style="97" customWidth="1"/>
    <col min="1030" max="1030" width="13.85546875" style="97" customWidth="1"/>
    <col min="1031" max="1031" width="14.85546875" style="97" customWidth="1"/>
    <col min="1032" max="1032" width="13.7109375" style="97" customWidth="1"/>
    <col min="1033" max="1280" width="11" style="97"/>
    <col min="1281" max="1281" width="2.140625" style="97" customWidth="1"/>
    <col min="1282" max="1282" width="38.7109375" style="97" customWidth="1"/>
    <col min="1283" max="1283" width="18.140625" style="97" customWidth="1"/>
    <col min="1284" max="1284" width="18" style="97" customWidth="1"/>
    <col min="1285" max="1285" width="14.7109375" style="97" customWidth="1"/>
    <col min="1286" max="1286" width="13.85546875" style="97" customWidth="1"/>
    <col min="1287" max="1287" width="14.85546875" style="97" customWidth="1"/>
    <col min="1288" max="1288" width="13.7109375" style="97" customWidth="1"/>
    <col min="1289" max="1536" width="11" style="97"/>
    <col min="1537" max="1537" width="2.140625" style="97" customWidth="1"/>
    <col min="1538" max="1538" width="38.7109375" style="97" customWidth="1"/>
    <col min="1539" max="1539" width="18.140625" style="97" customWidth="1"/>
    <col min="1540" max="1540" width="18" style="97" customWidth="1"/>
    <col min="1541" max="1541" width="14.7109375" style="97" customWidth="1"/>
    <col min="1542" max="1542" width="13.85546875" style="97" customWidth="1"/>
    <col min="1543" max="1543" width="14.85546875" style="97" customWidth="1"/>
    <col min="1544" max="1544" width="13.7109375" style="97" customWidth="1"/>
    <col min="1545" max="1792" width="11" style="97"/>
    <col min="1793" max="1793" width="2.140625" style="97" customWidth="1"/>
    <col min="1794" max="1794" width="38.7109375" style="97" customWidth="1"/>
    <col min="1795" max="1795" width="18.140625" style="97" customWidth="1"/>
    <col min="1796" max="1796" width="18" style="97" customWidth="1"/>
    <col min="1797" max="1797" width="14.7109375" style="97" customWidth="1"/>
    <col min="1798" max="1798" width="13.85546875" style="97" customWidth="1"/>
    <col min="1799" max="1799" width="14.85546875" style="97" customWidth="1"/>
    <col min="1800" max="1800" width="13.7109375" style="97" customWidth="1"/>
    <col min="1801" max="2048" width="11" style="97"/>
    <col min="2049" max="2049" width="2.140625" style="97" customWidth="1"/>
    <col min="2050" max="2050" width="38.7109375" style="97" customWidth="1"/>
    <col min="2051" max="2051" width="18.140625" style="97" customWidth="1"/>
    <col min="2052" max="2052" width="18" style="97" customWidth="1"/>
    <col min="2053" max="2053" width="14.7109375" style="97" customWidth="1"/>
    <col min="2054" max="2054" width="13.85546875" style="97" customWidth="1"/>
    <col min="2055" max="2055" width="14.85546875" style="97" customWidth="1"/>
    <col min="2056" max="2056" width="13.7109375" style="97" customWidth="1"/>
    <col min="2057" max="2304" width="11" style="97"/>
    <col min="2305" max="2305" width="2.140625" style="97" customWidth="1"/>
    <col min="2306" max="2306" width="38.7109375" style="97" customWidth="1"/>
    <col min="2307" max="2307" width="18.140625" style="97" customWidth="1"/>
    <col min="2308" max="2308" width="18" style="97" customWidth="1"/>
    <col min="2309" max="2309" width="14.7109375" style="97" customWidth="1"/>
    <col min="2310" max="2310" width="13.85546875" style="97" customWidth="1"/>
    <col min="2311" max="2311" width="14.85546875" style="97" customWidth="1"/>
    <col min="2312" max="2312" width="13.7109375" style="97" customWidth="1"/>
    <col min="2313" max="2560" width="11" style="97"/>
    <col min="2561" max="2561" width="2.140625" style="97" customWidth="1"/>
    <col min="2562" max="2562" width="38.7109375" style="97" customWidth="1"/>
    <col min="2563" max="2563" width="18.140625" style="97" customWidth="1"/>
    <col min="2564" max="2564" width="18" style="97" customWidth="1"/>
    <col min="2565" max="2565" width="14.7109375" style="97" customWidth="1"/>
    <col min="2566" max="2566" width="13.85546875" style="97" customWidth="1"/>
    <col min="2567" max="2567" width="14.85546875" style="97" customWidth="1"/>
    <col min="2568" max="2568" width="13.7109375" style="97" customWidth="1"/>
    <col min="2569" max="2816" width="11" style="97"/>
    <col min="2817" max="2817" width="2.140625" style="97" customWidth="1"/>
    <col min="2818" max="2818" width="38.7109375" style="97" customWidth="1"/>
    <col min="2819" max="2819" width="18.140625" style="97" customWidth="1"/>
    <col min="2820" max="2820" width="18" style="97" customWidth="1"/>
    <col min="2821" max="2821" width="14.7109375" style="97" customWidth="1"/>
    <col min="2822" max="2822" width="13.85546875" style="97" customWidth="1"/>
    <col min="2823" max="2823" width="14.85546875" style="97" customWidth="1"/>
    <col min="2824" max="2824" width="13.7109375" style="97" customWidth="1"/>
    <col min="2825" max="3072" width="11" style="97"/>
    <col min="3073" max="3073" width="2.140625" style="97" customWidth="1"/>
    <col min="3074" max="3074" width="38.7109375" style="97" customWidth="1"/>
    <col min="3075" max="3075" width="18.140625" style="97" customWidth="1"/>
    <col min="3076" max="3076" width="18" style="97" customWidth="1"/>
    <col min="3077" max="3077" width="14.7109375" style="97" customWidth="1"/>
    <col min="3078" max="3078" width="13.85546875" style="97" customWidth="1"/>
    <col min="3079" max="3079" width="14.85546875" style="97" customWidth="1"/>
    <col min="3080" max="3080" width="13.7109375" style="97" customWidth="1"/>
    <col min="3081" max="3328" width="11" style="97"/>
    <col min="3329" max="3329" width="2.140625" style="97" customWidth="1"/>
    <col min="3330" max="3330" width="38.7109375" style="97" customWidth="1"/>
    <col min="3331" max="3331" width="18.140625" style="97" customWidth="1"/>
    <col min="3332" max="3332" width="18" style="97" customWidth="1"/>
    <col min="3333" max="3333" width="14.7109375" style="97" customWidth="1"/>
    <col min="3334" max="3334" width="13.85546875" style="97" customWidth="1"/>
    <col min="3335" max="3335" width="14.85546875" style="97" customWidth="1"/>
    <col min="3336" max="3336" width="13.7109375" style="97" customWidth="1"/>
    <col min="3337" max="3584" width="11" style="97"/>
    <col min="3585" max="3585" width="2.140625" style="97" customWidth="1"/>
    <col min="3586" max="3586" width="38.7109375" style="97" customWidth="1"/>
    <col min="3587" max="3587" width="18.140625" style="97" customWidth="1"/>
    <col min="3588" max="3588" width="18" style="97" customWidth="1"/>
    <col min="3589" max="3589" width="14.7109375" style="97" customWidth="1"/>
    <col min="3590" max="3590" width="13.85546875" style="97" customWidth="1"/>
    <col min="3591" max="3591" width="14.85546875" style="97" customWidth="1"/>
    <col min="3592" max="3592" width="13.7109375" style="97" customWidth="1"/>
    <col min="3593" max="3840" width="11" style="97"/>
    <col min="3841" max="3841" width="2.140625" style="97" customWidth="1"/>
    <col min="3842" max="3842" width="38.7109375" style="97" customWidth="1"/>
    <col min="3843" max="3843" width="18.140625" style="97" customWidth="1"/>
    <col min="3844" max="3844" width="18" style="97" customWidth="1"/>
    <col min="3845" max="3845" width="14.7109375" style="97" customWidth="1"/>
    <col min="3846" max="3846" width="13.85546875" style="97" customWidth="1"/>
    <col min="3847" max="3847" width="14.85546875" style="97" customWidth="1"/>
    <col min="3848" max="3848" width="13.7109375" style="97" customWidth="1"/>
    <col min="3849" max="4096" width="11" style="97"/>
    <col min="4097" max="4097" width="2.140625" style="97" customWidth="1"/>
    <col min="4098" max="4098" width="38.7109375" style="97" customWidth="1"/>
    <col min="4099" max="4099" width="18.140625" style="97" customWidth="1"/>
    <col min="4100" max="4100" width="18" style="97" customWidth="1"/>
    <col min="4101" max="4101" width="14.7109375" style="97" customWidth="1"/>
    <col min="4102" max="4102" width="13.85546875" style="97" customWidth="1"/>
    <col min="4103" max="4103" width="14.85546875" style="97" customWidth="1"/>
    <col min="4104" max="4104" width="13.7109375" style="97" customWidth="1"/>
    <col min="4105" max="4352" width="11" style="97"/>
    <col min="4353" max="4353" width="2.140625" style="97" customWidth="1"/>
    <col min="4354" max="4354" width="38.7109375" style="97" customWidth="1"/>
    <col min="4355" max="4355" width="18.140625" style="97" customWidth="1"/>
    <col min="4356" max="4356" width="18" style="97" customWidth="1"/>
    <col min="4357" max="4357" width="14.7109375" style="97" customWidth="1"/>
    <col min="4358" max="4358" width="13.85546875" style="97" customWidth="1"/>
    <col min="4359" max="4359" width="14.85546875" style="97" customWidth="1"/>
    <col min="4360" max="4360" width="13.7109375" style="97" customWidth="1"/>
    <col min="4361" max="4608" width="11" style="97"/>
    <col min="4609" max="4609" width="2.140625" style="97" customWidth="1"/>
    <col min="4610" max="4610" width="38.7109375" style="97" customWidth="1"/>
    <col min="4611" max="4611" width="18.140625" style="97" customWidth="1"/>
    <col min="4612" max="4612" width="18" style="97" customWidth="1"/>
    <col min="4613" max="4613" width="14.7109375" style="97" customWidth="1"/>
    <col min="4614" max="4614" width="13.85546875" style="97" customWidth="1"/>
    <col min="4615" max="4615" width="14.85546875" style="97" customWidth="1"/>
    <col min="4616" max="4616" width="13.7109375" style="97" customWidth="1"/>
    <col min="4617" max="4864" width="11" style="97"/>
    <col min="4865" max="4865" width="2.140625" style="97" customWidth="1"/>
    <col min="4866" max="4866" width="38.7109375" style="97" customWidth="1"/>
    <col min="4867" max="4867" width="18.140625" style="97" customWidth="1"/>
    <col min="4868" max="4868" width="18" style="97" customWidth="1"/>
    <col min="4869" max="4869" width="14.7109375" style="97" customWidth="1"/>
    <col min="4870" max="4870" width="13.85546875" style="97" customWidth="1"/>
    <col min="4871" max="4871" width="14.85546875" style="97" customWidth="1"/>
    <col min="4872" max="4872" width="13.7109375" style="97" customWidth="1"/>
    <col min="4873" max="5120" width="11" style="97"/>
    <col min="5121" max="5121" width="2.140625" style="97" customWidth="1"/>
    <col min="5122" max="5122" width="38.7109375" style="97" customWidth="1"/>
    <col min="5123" max="5123" width="18.140625" style="97" customWidth="1"/>
    <col min="5124" max="5124" width="18" style="97" customWidth="1"/>
    <col min="5125" max="5125" width="14.7109375" style="97" customWidth="1"/>
    <col min="5126" max="5126" width="13.85546875" style="97" customWidth="1"/>
    <col min="5127" max="5127" width="14.85546875" style="97" customWidth="1"/>
    <col min="5128" max="5128" width="13.7109375" style="97" customWidth="1"/>
    <col min="5129" max="5376" width="11" style="97"/>
    <col min="5377" max="5377" width="2.140625" style="97" customWidth="1"/>
    <col min="5378" max="5378" width="38.7109375" style="97" customWidth="1"/>
    <col min="5379" max="5379" width="18.140625" style="97" customWidth="1"/>
    <col min="5380" max="5380" width="18" style="97" customWidth="1"/>
    <col min="5381" max="5381" width="14.7109375" style="97" customWidth="1"/>
    <col min="5382" max="5382" width="13.85546875" style="97" customWidth="1"/>
    <col min="5383" max="5383" width="14.85546875" style="97" customWidth="1"/>
    <col min="5384" max="5384" width="13.7109375" style="97" customWidth="1"/>
    <col min="5385" max="5632" width="11" style="97"/>
    <col min="5633" max="5633" width="2.140625" style="97" customWidth="1"/>
    <col min="5634" max="5634" width="38.7109375" style="97" customWidth="1"/>
    <col min="5635" max="5635" width="18.140625" style="97" customWidth="1"/>
    <col min="5636" max="5636" width="18" style="97" customWidth="1"/>
    <col min="5637" max="5637" width="14.7109375" style="97" customWidth="1"/>
    <col min="5638" max="5638" width="13.85546875" style="97" customWidth="1"/>
    <col min="5639" max="5639" width="14.85546875" style="97" customWidth="1"/>
    <col min="5640" max="5640" width="13.7109375" style="97" customWidth="1"/>
    <col min="5641" max="5888" width="11" style="97"/>
    <col min="5889" max="5889" width="2.140625" style="97" customWidth="1"/>
    <col min="5890" max="5890" width="38.7109375" style="97" customWidth="1"/>
    <col min="5891" max="5891" width="18.140625" style="97" customWidth="1"/>
    <col min="5892" max="5892" width="18" style="97" customWidth="1"/>
    <col min="5893" max="5893" width="14.7109375" style="97" customWidth="1"/>
    <col min="5894" max="5894" width="13.85546875" style="97" customWidth="1"/>
    <col min="5895" max="5895" width="14.85546875" style="97" customWidth="1"/>
    <col min="5896" max="5896" width="13.7109375" style="97" customWidth="1"/>
    <col min="5897" max="6144" width="11" style="97"/>
    <col min="6145" max="6145" width="2.140625" style="97" customWidth="1"/>
    <col min="6146" max="6146" width="38.7109375" style="97" customWidth="1"/>
    <col min="6147" max="6147" width="18.140625" style="97" customWidth="1"/>
    <col min="6148" max="6148" width="18" style="97" customWidth="1"/>
    <col min="6149" max="6149" width="14.7109375" style="97" customWidth="1"/>
    <col min="6150" max="6150" width="13.85546875" style="97" customWidth="1"/>
    <col min="6151" max="6151" width="14.85546875" style="97" customWidth="1"/>
    <col min="6152" max="6152" width="13.7109375" style="97" customWidth="1"/>
    <col min="6153" max="6400" width="11" style="97"/>
    <col min="6401" max="6401" width="2.140625" style="97" customWidth="1"/>
    <col min="6402" max="6402" width="38.7109375" style="97" customWidth="1"/>
    <col min="6403" max="6403" width="18.140625" style="97" customWidth="1"/>
    <col min="6404" max="6404" width="18" style="97" customWidth="1"/>
    <col min="6405" max="6405" width="14.7109375" style="97" customWidth="1"/>
    <col min="6406" max="6406" width="13.85546875" style="97" customWidth="1"/>
    <col min="6407" max="6407" width="14.85546875" style="97" customWidth="1"/>
    <col min="6408" max="6408" width="13.7109375" style="97" customWidth="1"/>
    <col min="6409" max="6656" width="11" style="97"/>
    <col min="6657" max="6657" width="2.140625" style="97" customWidth="1"/>
    <col min="6658" max="6658" width="38.7109375" style="97" customWidth="1"/>
    <col min="6659" max="6659" width="18.140625" style="97" customWidth="1"/>
    <col min="6660" max="6660" width="18" style="97" customWidth="1"/>
    <col min="6661" max="6661" width="14.7109375" style="97" customWidth="1"/>
    <col min="6662" max="6662" width="13.85546875" style="97" customWidth="1"/>
    <col min="6663" max="6663" width="14.85546875" style="97" customWidth="1"/>
    <col min="6664" max="6664" width="13.7109375" style="97" customWidth="1"/>
    <col min="6665" max="6912" width="11" style="97"/>
    <col min="6913" max="6913" width="2.140625" style="97" customWidth="1"/>
    <col min="6914" max="6914" width="38.7109375" style="97" customWidth="1"/>
    <col min="6915" max="6915" width="18.140625" style="97" customWidth="1"/>
    <col min="6916" max="6916" width="18" style="97" customWidth="1"/>
    <col min="6917" max="6917" width="14.7109375" style="97" customWidth="1"/>
    <col min="6918" max="6918" width="13.85546875" style="97" customWidth="1"/>
    <col min="6919" max="6919" width="14.85546875" style="97" customWidth="1"/>
    <col min="6920" max="6920" width="13.7109375" style="97" customWidth="1"/>
    <col min="6921" max="7168" width="11" style="97"/>
    <col min="7169" max="7169" width="2.140625" style="97" customWidth="1"/>
    <col min="7170" max="7170" width="38.7109375" style="97" customWidth="1"/>
    <col min="7171" max="7171" width="18.140625" style="97" customWidth="1"/>
    <col min="7172" max="7172" width="18" style="97" customWidth="1"/>
    <col min="7173" max="7173" width="14.7109375" style="97" customWidth="1"/>
    <col min="7174" max="7174" width="13.85546875" style="97" customWidth="1"/>
    <col min="7175" max="7175" width="14.85546875" style="97" customWidth="1"/>
    <col min="7176" max="7176" width="13.7109375" style="97" customWidth="1"/>
    <col min="7177" max="7424" width="11" style="97"/>
    <col min="7425" max="7425" width="2.140625" style="97" customWidth="1"/>
    <col min="7426" max="7426" width="38.7109375" style="97" customWidth="1"/>
    <col min="7427" max="7427" width="18.140625" style="97" customWidth="1"/>
    <col min="7428" max="7428" width="18" style="97" customWidth="1"/>
    <col min="7429" max="7429" width="14.7109375" style="97" customWidth="1"/>
    <col min="7430" max="7430" width="13.85546875" style="97" customWidth="1"/>
    <col min="7431" max="7431" width="14.85546875" style="97" customWidth="1"/>
    <col min="7432" max="7432" width="13.7109375" style="97" customWidth="1"/>
    <col min="7433" max="7680" width="11" style="97"/>
    <col min="7681" max="7681" width="2.140625" style="97" customWidth="1"/>
    <col min="7682" max="7682" width="38.7109375" style="97" customWidth="1"/>
    <col min="7683" max="7683" width="18.140625" style="97" customWidth="1"/>
    <col min="7684" max="7684" width="18" style="97" customWidth="1"/>
    <col min="7685" max="7685" width="14.7109375" style="97" customWidth="1"/>
    <col min="7686" max="7686" width="13.85546875" style="97" customWidth="1"/>
    <col min="7687" max="7687" width="14.85546875" style="97" customWidth="1"/>
    <col min="7688" max="7688" width="13.7109375" style="97" customWidth="1"/>
    <col min="7689" max="7936" width="11" style="97"/>
    <col min="7937" max="7937" width="2.140625" style="97" customWidth="1"/>
    <col min="7938" max="7938" width="38.7109375" style="97" customWidth="1"/>
    <col min="7939" max="7939" width="18.140625" style="97" customWidth="1"/>
    <col min="7940" max="7940" width="18" style="97" customWidth="1"/>
    <col min="7941" max="7941" width="14.7109375" style="97" customWidth="1"/>
    <col min="7942" max="7942" width="13.85546875" style="97" customWidth="1"/>
    <col min="7943" max="7943" width="14.85546875" style="97" customWidth="1"/>
    <col min="7944" max="7944" width="13.7109375" style="97" customWidth="1"/>
    <col min="7945" max="8192" width="11" style="97"/>
    <col min="8193" max="8193" width="2.140625" style="97" customWidth="1"/>
    <col min="8194" max="8194" width="38.7109375" style="97" customWidth="1"/>
    <col min="8195" max="8195" width="18.140625" style="97" customWidth="1"/>
    <col min="8196" max="8196" width="18" style="97" customWidth="1"/>
    <col min="8197" max="8197" width="14.7109375" style="97" customWidth="1"/>
    <col min="8198" max="8198" width="13.85546875" style="97" customWidth="1"/>
    <col min="8199" max="8199" width="14.85546875" style="97" customWidth="1"/>
    <col min="8200" max="8200" width="13.7109375" style="97" customWidth="1"/>
    <col min="8201" max="8448" width="11" style="97"/>
    <col min="8449" max="8449" width="2.140625" style="97" customWidth="1"/>
    <col min="8450" max="8450" width="38.7109375" style="97" customWidth="1"/>
    <col min="8451" max="8451" width="18.140625" style="97" customWidth="1"/>
    <col min="8452" max="8452" width="18" style="97" customWidth="1"/>
    <col min="8453" max="8453" width="14.7109375" style="97" customWidth="1"/>
    <col min="8454" max="8454" width="13.85546875" style="97" customWidth="1"/>
    <col min="8455" max="8455" width="14.85546875" style="97" customWidth="1"/>
    <col min="8456" max="8456" width="13.7109375" style="97" customWidth="1"/>
    <col min="8457" max="8704" width="11" style="97"/>
    <col min="8705" max="8705" width="2.140625" style="97" customWidth="1"/>
    <col min="8706" max="8706" width="38.7109375" style="97" customWidth="1"/>
    <col min="8707" max="8707" width="18.140625" style="97" customWidth="1"/>
    <col min="8708" max="8708" width="18" style="97" customWidth="1"/>
    <col min="8709" max="8709" width="14.7109375" style="97" customWidth="1"/>
    <col min="8710" max="8710" width="13.85546875" style="97" customWidth="1"/>
    <col min="8711" max="8711" width="14.85546875" style="97" customWidth="1"/>
    <col min="8712" max="8712" width="13.7109375" style="97" customWidth="1"/>
    <col min="8713" max="8960" width="11" style="97"/>
    <col min="8961" max="8961" width="2.140625" style="97" customWidth="1"/>
    <col min="8962" max="8962" width="38.7109375" style="97" customWidth="1"/>
    <col min="8963" max="8963" width="18.140625" style="97" customWidth="1"/>
    <col min="8964" max="8964" width="18" style="97" customWidth="1"/>
    <col min="8965" max="8965" width="14.7109375" style="97" customWidth="1"/>
    <col min="8966" max="8966" width="13.85546875" style="97" customWidth="1"/>
    <col min="8967" max="8967" width="14.85546875" style="97" customWidth="1"/>
    <col min="8968" max="8968" width="13.7109375" style="97" customWidth="1"/>
    <col min="8969" max="9216" width="11" style="97"/>
    <col min="9217" max="9217" width="2.140625" style="97" customWidth="1"/>
    <col min="9218" max="9218" width="38.7109375" style="97" customWidth="1"/>
    <col min="9219" max="9219" width="18.140625" style="97" customWidth="1"/>
    <col min="9220" max="9220" width="18" style="97" customWidth="1"/>
    <col min="9221" max="9221" width="14.7109375" style="97" customWidth="1"/>
    <col min="9222" max="9222" width="13.85546875" style="97" customWidth="1"/>
    <col min="9223" max="9223" width="14.85546875" style="97" customWidth="1"/>
    <col min="9224" max="9224" width="13.7109375" style="97" customWidth="1"/>
    <col min="9225" max="9472" width="11" style="97"/>
    <col min="9473" max="9473" width="2.140625" style="97" customWidth="1"/>
    <col min="9474" max="9474" width="38.7109375" style="97" customWidth="1"/>
    <col min="9475" max="9475" width="18.140625" style="97" customWidth="1"/>
    <col min="9476" max="9476" width="18" style="97" customWidth="1"/>
    <col min="9477" max="9477" width="14.7109375" style="97" customWidth="1"/>
    <col min="9478" max="9478" width="13.85546875" style="97" customWidth="1"/>
    <col min="9479" max="9479" width="14.85546875" style="97" customWidth="1"/>
    <col min="9480" max="9480" width="13.7109375" style="97" customWidth="1"/>
    <col min="9481" max="9728" width="11" style="97"/>
    <col min="9729" max="9729" width="2.140625" style="97" customWidth="1"/>
    <col min="9730" max="9730" width="38.7109375" style="97" customWidth="1"/>
    <col min="9731" max="9731" width="18.140625" style="97" customWidth="1"/>
    <col min="9732" max="9732" width="18" style="97" customWidth="1"/>
    <col min="9733" max="9733" width="14.7109375" style="97" customWidth="1"/>
    <col min="9734" max="9734" width="13.85546875" style="97" customWidth="1"/>
    <col min="9735" max="9735" width="14.85546875" style="97" customWidth="1"/>
    <col min="9736" max="9736" width="13.7109375" style="97" customWidth="1"/>
    <col min="9737" max="9984" width="11" style="97"/>
    <col min="9985" max="9985" width="2.140625" style="97" customWidth="1"/>
    <col min="9986" max="9986" width="38.7109375" style="97" customWidth="1"/>
    <col min="9987" max="9987" width="18.140625" style="97" customWidth="1"/>
    <col min="9988" max="9988" width="18" style="97" customWidth="1"/>
    <col min="9989" max="9989" width="14.7109375" style="97" customWidth="1"/>
    <col min="9990" max="9990" width="13.85546875" style="97" customWidth="1"/>
    <col min="9991" max="9991" width="14.85546875" style="97" customWidth="1"/>
    <col min="9992" max="9992" width="13.7109375" style="97" customWidth="1"/>
    <col min="9993" max="10240" width="11" style="97"/>
    <col min="10241" max="10241" width="2.140625" style="97" customWidth="1"/>
    <col min="10242" max="10242" width="38.7109375" style="97" customWidth="1"/>
    <col min="10243" max="10243" width="18.140625" style="97" customWidth="1"/>
    <col min="10244" max="10244" width="18" style="97" customWidth="1"/>
    <col min="10245" max="10245" width="14.7109375" style="97" customWidth="1"/>
    <col min="10246" max="10246" width="13.85546875" style="97" customWidth="1"/>
    <col min="10247" max="10247" width="14.85546875" style="97" customWidth="1"/>
    <col min="10248" max="10248" width="13.7109375" style="97" customWidth="1"/>
    <col min="10249" max="10496" width="11" style="97"/>
    <col min="10497" max="10497" width="2.140625" style="97" customWidth="1"/>
    <col min="10498" max="10498" width="38.7109375" style="97" customWidth="1"/>
    <col min="10499" max="10499" width="18.140625" style="97" customWidth="1"/>
    <col min="10500" max="10500" width="18" style="97" customWidth="1"/>
    <col min="10501" max="10501" width="14.7109375" style="97" customWidth="1"/>
    <col min="10502" max="10502" width="13.85546875" style="97" customWidth="1"/>
    <col min="10503" max="10503" width="14.85546875" style="97" customWidth="1"/>
    <col min="10504" max="10504" width="13.7109375" style="97" customWidth="1"/>
    <col min="10505" max="10752" width="11" style="97"/>
    <col min="10753" max="10753" width="2.140625" style="97" customWidth="1"/>
    <col min="10754" max="10754" width="38.7109375" style="97" customWidth="1"/>
    <col min="10755" max="10755" width="18.140625" style="97" customWidth="1"/>
    <col min="10756" max="10756" width="18" style="97" customWidth="1"/>
    <col min="10757" max="10757" width="14.7109375" style="97" customWidth="1"/>
    <col min="10758" max="10758" width="13.85546875" style="97" customWidth="1"/>
    <col min="10759" max="10759" width="14.85546875" style="97" customWidth="1"/>
    <col min="10760" max="10760" width="13.7109375" style="97" customWidth="1"/>
    <col min="10761" max="11008" width="11" style="97"/>
    <col min="11009" max="11009" width="2.140625" style="97" customWidth="1"/>
    <col min="11010" max="11010" width="38.7109375" style="97" customWidth="1"/>
    <col min="11011" max="11011" width="18.140625" style="97" customWidth="1"/>
    <col min="11012" max="11012" width="18" style="97" customWidth="1"/>
    <col min="11013" max="11013" width="14.7109375" style="97" customWidth="1"/>
    <col min="11014" max="11014" width="13.85546875" style="97" customWidth="1"/>
    <col min="11015" max="11015" width="14.85546875" style="97" customWidth="1"/>
    <col min="11016" max="11016" width="13.7109375" style="97" customWidth="1"/>
    <col min="11017" max="11264" width="11" style="97"/>
    <col min="11265" max="11265" width="2.140625" style="97" customWidth="1"/>
    <col min="11266" max="11266" width="38.7109375" style="97" customWidth="1"/>
    <col min="11267" max="11267" width="18.140625" style="97" customWidth="1"/>
    <col min="11268" max="11268" width="18" style="97" customWidth="1"/>
    <col min="11269" max="11269" width="14.7109375" style="97" customWidth="1"/>
    <col min="11270" max="11270" width="13.85546875" style="97" customWidth="1"/>
    <col min="11271" max="11271" width="14.85546875" style="97" customWidth="1"/>
    <col min="11272" max="11272" width="13.7109375" style="97" customWidth="1"/>
    <col min="11273" max="11520" width="11" style="97"/>
    <col min="11521" max="11521" width="2.140625" style="97" customWidth="1"/>
    <col min="11522" max="11522" width="38.7109375" style="97" customWidth="1"/>
    <col min="11523" max="11523" width="18.140625" style="97" customWidth="1"/>
    <col min="11524" max="11524" width="18" style="97" customWidth="1"/>
    <col min="11525" max="11525" width="14.7109375" style="97" customWidth="1"/>
    <col min="11526" max="11526" width="13.85546875" style="97" customWidth="1"/>
    <col min="11527" max="11527" width="14.85546875" style="97" customWidth="1"/>
    <col min="11528" max="11528" width="13.7109375" style="97" customWidth="1"/>
    <col min="11529" max="11776" width="11" style="97"/>
    <col min="11777" max="11777" width="2.140625" style="97" customWidth="1"/>
    <col min="11778" max="11778" width="38.7109375" style="97" customWidth="1"/>
    <col min="11779" max="11779" width="18.140625" style="97" customWidth="1"/>
    <col min="11780" max="11780" width="18" style="97" customWidth="1"/>
    <col min="11781" max="11781" width="14.7109375" style="97" customWidth="1"/>
    <col min="11782" max="11782" width="13.85546875" style="97" customWidth="1"/>
    <col min="11783" max="11783" width="14.85546875" style="97" customWidth="1"/>
    <col min="11784" max="11784" width="13.7109375" style="97" customWidth="1"/>
    <col min="11785" max="12032" width="11" style="97"/>
    <col min="12033" max="12033" width="2.140625" style="97" customWidth="1"/>
    <col min="12034" max="12034" width="38.7109375" style="97" customWidth="1"/>
    <col min="12035" max="12035" width="18.140625" style="97" customWidth="1"/>
    <col min="12036" max="12036" width="18" style="97" customWidth="1"/>
    <col min="12037" max="12037" width="14.7109375" style="97" customWidth="1"/>
    <col min="12038" max="12038" width="13.85546875" style="97" customWidth="1"/>
    <col min="12039" max="12039" width="14.85546875" style="97" customWidth="1"/>
    <col min="12040" max="12040" width="13.7109375" style="97" customWidth="1"/>
    <col min="12041" max="12288" width="11" style="97"/>
    <col min="12289" max="12289" width="2.140625" style="97" customWidth="1"/>
    <col min="12290" max="12290" width="38.7109375" style="97" customWidth="1"/>
    <col min="12291" max="12291" width="18.140625" style="97" customWidth="1"/>
    <col min="12292" max="12292" width="18" style="97" customWidth="1"/>
    <col min="12293" max="12293" width="14.7109375" style="97" customWidth="1"/>
    <col min="12294" max="12294" width="13.85546875" style="97" customWidth="1"/>
    <col min="12295" max="12295" width="14.85546875" style="97" customWidth="1"/>
    <col min="12296" max="12296" width="13.7109375" style="97" customWidth="1"/>
    <col min="12297" max="12544" width="11" style="97"/>
    <col min="12545" max="12545" width="2.140625" style="97" customWidth="1"/>
    <col min="12546" max="12546" width="38.7109375" style="97" customWidth="1"/>
    <col min="12547" max="12547" width="18.140625" style="97" customWidth="1"/>
    <col min="12548" max="12548" width="18" style="97" customWidth="1"/>
    <col min="12549" max="12549" width="14.7109375" style="97" customWidth="1"/>
    <col min="12550" max="12550" width="13.85546875" style="97" customWidth="1"/>
    <col min="12551" max="12551" width="14.85546875" style="97" customWidth="1"/>
    <col min="12552" max="12552" width="13.7109375" style="97" customWidth="1"/>
    <col min="12553" max="12800" width="11" style="97"/>
    <col min="12801" max="12801" width="2.140625" style="97" customWidth="1"/>
    <col min="12802" max="12802" width="38.7109375" style="97" customWidth="1"/>
    <col min="12803" max="12803" width="18.140625" style="97" customWidth="1"/>
    <col min="12804" max="12804" width="18" style="97" customWidth="1"/>
    <col min="12805" max="12805" width="14.7109375" style="97" customWidth="1"/>
    <col min="12806" max="12806" width="13.85546875" style="97" customWidth="1"/>
    <col min="12807" max="12807" width="14.85546875" style="97" customWidth="1"/>
    <col min="12808" max="12808" width="13.7109375" style="97" customWidth="1"/>
    <col min="12809" max="13056" width="11" style="97"/>
    <col min="13057" max="13057" width="2.140625" style="97" customWidth="1"/>
    <col min="13058" max="13058" width="38.7109375" style="97" customWidth="1"/>
    <col min="13059" max="13059" width="18.140625" style="97" customWidth="1"/>
    <col min="13060" max="13060" width="18" style="97" customWidth="1"/>
    <col min="13061" max="13061" width="14.7109375" style="97" customWidth="1"/>
    <col min="13062" max="13062" width="13.85546875" style="97" customWidth="1"/>
    <col min="13063" max="13063" width="14.85546875" style="97" customWidth="1"/>
    <col min="13064" max="13064" width="13.7109375" style="97" customWidth="1"/>
    <col min="13065" max="13312" width="11" style="97"/>
    <col min="13313" max="13313" width="2.140625" style="97" customWidth="1"/>
    <col min="13314" max="13314" width="38.7109375" style="97" customWidth="1"/>
    <col min="13315" max="13315" width="18.140625" style="97" customWidth="1"/>
    <col min="13316" max="13316" width="18" style="97" customWidth="1"/>
    <col min="13317" max="13317" width="14.7109375" style="97" customWidth="1"/>
    <col min="13318" max="13318" width="13.85546875" style="97" customWidth="1"/>
    <col min="13319" max="13319" width="14.85546875" style="97" customWidth="1"/>
    <col min="13320" max="13320" width="13.7109375" style="97" customWidth="1"/>
    <col min="13321" max="13568" width="11" style="97"/>
    <col min="13569" max="13569" width="2.140625" style="97" customWidth="1"/>
    <col min="13570" max="13570" width="38.7109375" style="97" customWidth="1"/>
    <col min="13571" max="13571" width="18.140625" style="97" customWidth="1"/>
    <col min="13572" max="13572" width="18" style="97" customWidth="1"/>
    <col min="13573" max="13573" width="14.7109375" style="97" customWidth="1"/>
    <col min="13574" max="13574" width="13.85546875" style="97" customWidth="1"/>
    <col min="13575" max="13575" width="14.85546875" style="97" customWidth="1"/>
    <col min="13576" max="13576" width="13.7109375" style="97" customWidth="1"/>
    <col min="13577" max="13824" width="11" style="97"/>
    <col min="13825" max="13825" width="2.140625" style="97" customWidth="1"/>
    <col min="13826" max="13826" width="38.7109375" style="97" customWidth="1"/>
    <col min="13827" max="13827" width="18.140625" style="97" customWidth="1"/>
    <col min="13828" max="13828" width="18" style="97" customWidth="1"/>
    <col min="13829" max="13829" width="14.7109375" style="97" customWidth="1"/>
    <col min="13830" max="13830" width="13.85546875" style="97" customWidth="1"/>
    <col min="13831" max="13831" width="14.85546875" style="97" customWidth="1"/>
    <col min="13832" max="13832" width="13.7109375" style="97" customWidth="1"/>
    <col min="13833" max="14080" width="11" style="97"/>
    <col min="14081" max="14081" width="2.140625" style="97" customWidth="1"/>
    <col min="14082" max="14082" width="38.7109375" style="97" customWidth="1"/>
    <col min="14083" max="14083" width="18.140625" style="97" customWidth="1"/>
    <col min="14084" max="14084" width="18" style="97" customWidth="1"/>
    <col min="14085" max="14085" width="14.7109375" style="97" customWidth="1"/>
    <col min="14086" max="14086" width="13.85546875" style="97" customWidth="1"/>
    <col min="14087" max="14087" width="14.85546875" style="97" customWidth="1"/>
    <col min="14088" max="14088" width="13.7109375" style="97" customWidth="1"/>
    <col min="14089" max="14336" width="11" style="97"/>
    <col min="14337" max="14337" width="2.140625" style="97" customWidth="1"/>
    <col min="14338" max="14338" width="38.7109375" style="97" customWidth="1"/>
    <col min="14339" max="14339" width="18.140625" style="97" customWidth="1"/>
    <col min="14340" max="14340" width="18" style="97" customWidth="1"/>
    <col min="14341" max="14341" width="14.7109375" style="97" customWidth="1"/>
    <col min="14342" max="14342" width="13.85546875" style="97" customWidth="1"/>
    <col min="14343" max="14343" width="14.85546875" style="97" customWidth="1"/>
    <col min="14344" max="14344" width="13.7109375" style="97" customWidth="1"/>
    <col min="14345" max="14592" width="11" style="97"/>
    <col min="14593" max="14593" width="2.140625" style="97" customWidth="1"/>
    <col min="14594" max="14594" width="38.7109375" style="97" customWidth="1"/>
    <col min="14595" max="14595" width="18.140625" style="97" customWidth="1"/>
    <col min="14596" max="14596" width="18" style="97" customWidth="1"/>
    <col min="14597" max="14597" width="14.7109375" style="97" customWidth="1"/>
    <col min="14598" max="14598" width="13.85546875" style="97" customWidth="1"/>
    <col min="14599" max="14599" width="14.85546875" style="97" customWidth="1"/>
    <col min="14600" max="14600" width="13.7109375" style="97" customWidth="1"/>
    <col min="14601" max="14848" width="11" style="97"/>
    <col min="14849" max="14849" width="2.140625" style="97" customWidth="1"/>
    <col min="14850" max="14850" width="38.7109375" style="97" customWidth="1"/>
    <col min="14851" max="14851" width="18.140625" style="97" customWidth="1"/>
    <col min="14852" max="14852" width="18" style="97" customWidth="1"/>
    <col min="14853" max="14853" width="14.7109375" style="97" customWidth="1"/>
    <col min="14854" max="14854" width="13.85546875" style="97" customWidth="1"/>
    <col min="14855" max="14855" width="14.85546875" style="97" customWidth="1"/>
    <col min="14856" max="14856" width="13.7109375" style="97" customWidth="1"/>
    <col min="14857" max="15104" width="11" style="97"/>
    <col min="15105" max="15105" width="2.140625" style="97" customWidth="1"/>
    <col min="15106" max="15106" width="38.7109375" style="97" customWidth="1"/>
    <col min="15107" max="15107" width="18.140625" style="97" customWidth="1"/>
    <col min="15108" max="15108" width="18" style="97" customWidth="1"/>
    <col min="15109" max="15109" width="14.7109375" style="97" customWidth="1"/>
    <col min="15110" max="15110" width="13.85546875" style="97" customWidth="1"/>
    <col min="15111" max="15111" width="14.85546875" style="97" customWidth="1"/>
    <col min="15112" max="15112" width="13.7109375" style="97" customWidth="1"/>
    <col min="15113" max="15360" width="11" style="97"/>
    <col min="15361" max="15361" width="2.140625" style="97" customWidth="1"/>
    <col min="15362" max="15362" width="38.7109375" style="97" customWidth="1"/>
    <col min="15363" max="15363" width="18.140625" style="97" customWidth="1"/>
    <col min="15364" max="15364" width="18" style="97" customWidth="1"/>
    <col min="15365" max="15365" width="14.7109375" style="97" customWidth="1"/>
    <col min="15366" max="15366" width="13.85546875" style="97" customWidth="1"/>
    <col min="15367" max="15367" width="14.85546875" style="97" customWidth="1"/>
    <col min="15368" max="15368" width="13.7109375" style="97" customWidth="1"/>
    <col min="15369" max="15616" width="11" style="97"/>
    <col min="15617" max="15617" width="2.140625" style="97" customWidth="1"/>
    <col min="15618" max="15618" width="38.7109375" style="97" customWidth="1"/>
    <col min="15619" max="15619" width="18.140625" style="97" customWidth="1"/>
    <col min="15620" max="15620" width="18" style="97" customWidth="1"/>
    <col min="15621" max="15621" width="14.7109375" style="97" customWidth="1"/>
    <col min="15622" max="15622" width="13.85546875" style="97" customWidth="1"/>
    <col min="15623" max="15623" width="14.85546875" style="97" customWidth="1"/>
    <col min="15624" max="15624" width="13.7109375" style="97" customWidth="1"/>
    <col min="15625" max="15872" width="11" style="97"/>
    <col min="15873" max="15873" width="2.140625" style="97" customWidth="1"/>
    <col min="15874" max="15874" width="38.7109375" style="97" customWidth="1"/>
    <col min="15875" max="15875" width="18.140625" style="97" customWidth="1"/>
    <col min="15876" max="15876" width="18" style="97" customWidth="1"/>
    <col min="15877" max="15877" width="14.7109375" style="97" customWidth="1"/>
    <col min="15878" max="15878" width="13.85546875" style="97" customWidth="1"/>
    <col min="15879" max="15879" width="14.85546875" style="97" customWidth="1"/>
    <col min="15880" max="15880" width="13.7109375" style="97" customWidth="1"/>
    <col min="15881" max="16128" width="11" style="97"/>
    <col min="16129" max="16129" width="2.140625" style="97" customWidth="1"/>
    <col min="16130" max="16130" width="38.7109375" style="97" customWidth="1"/>
    <col min="16131" max="16131" width="18.140625" style="97" customWidth="1"/>
    <col min="16132" max="16132" width="18" style="97" customWidth="1"/>
    <col min="16133" max="16133" width="14.7109375" style="97" customWidth="1"/>
    <col min="16134" max="16134" width="13.85546875" style="97" customWidth="1"/>
    <col min="16135" max="16135" width="14.85546875" style="97" customWidth="1"/>
    <col min="16136" max="16136" width="13.7109375" style="97" customWidth="1"/>
    <col min="16137" max="16384" width="11" style="97"/>
  </cols>
  <sheetData>
    <row r="1" spans="2:8" x14ac:dyDescent="0.2">
      <c r="B1" s="299" t="s">
        <v>91</v>
      </c>
      <c r="C1" s="300"/>
      <c r="D1" s="300"/>
      <c r="E1" s="300"/>
      <c r="F1" s="300"/>
      <c r="G1" s="300"/>
      <c r="H1" s="301"/>
    </row>
    <row r="2" spans="2:8" x14ac:dyDescent="0.2">
      <c r="B2" s="341" t="s">
        <v>325</v>
      </c>
      <c r="C2" s="342"/>
      <c r="D2" s="342"/>
      <c r="E2" s="342"/>
      <c r="F2" s="342"/>
      <c r="G2" s="342"/>
      <c r="H2" s="343"/>
    </row>
    <row r="3" spans="2:8" x14ac:dyDescent="0.2">
      <c r="B3" s="341" t="s">
        <v>210</v>
      </c>
      <c r="C3" s="342"/>
      <c r="D3" s="342"/>
      <c r="E3" s="342"/>
      <c r="F3" s="342"/>
      <c r="G3" s="342"/>
      <c r="H3" s="343"/>
    </row>
    <row r="4" spans="2:8" ht="13.5" thickBot="1" x14ac:dyDescent="0.25">
      <c r="B4" s="344" t="s">
        <v>0</v>
      </c>
      <c r="C4" s="345"/>
      <c r="D4" s="345"/>
      <c r="E4" s="345"/>
      <c r="F4" s="345"/>
      <c r="G4" s="345"/>
      <c r="H4" s="346"/>
    </row>
    <row r="5" spans="2:8" ht="13.5" thickBot="1" x14ac:dyDescent="0.25">
      <c r="B5" s="99"/>
      <c r="C5" s="347" t="s">
        <v>77</v>
      </c>
      <c r="D5" s="348"/>
      <c r="E5" s="348"/>
      <c r="F5" s="348"/>
      <c r="G5" s="349"/>
      <c r="H5" s="350" t="s">
        <v>326</v>
      </c>
    </row>
    <row r="6" spans="2:8" x14ac:dyDescent="0.2">
      <c r="B6" s="100" t="s">
        <v>75</v>
      </c>
      <c r="C6" s="350" t="s">
        <v>327</v>
      </c>
      <c r="D6" s="353" t="s">
        <v>84</v>
      </c>
      <c r="E6" s="350" t="s">
        <v>78</v>
      </c>
      <c r="F6" s="350" t="s">
        <v>74</v>
      </c>
      <c r="G6" s="350" t="s">
        <v>79</v>
      </c>
      <c r="H6" s="351"/>
    </row>
    <row r="7" spans="2:8" ht="13.5" thickBot="1" x14ac:dyDescent="0.25">
      <c r="B7" s="101" t="s">
        <v>219</v>
      </c>
      <c r="C7" s="352"/>
      <c r="D7" s="354"/>
      <c r="E7" s="352"/>
      <c r="F7" s="352"/>
      <c r="G7" s="352"/>
      <c r="H7" s="352"/>
    </row>
    <row r="8" spans="2:8" x14ac:dyDescent="0.2">
      <c r="B8" s="85" t="s">
        <v>328</v>
      </c>
      <c r="C8" s="102"/>
      <c r="D8" s="103"/>
      <c r="E8" s="102"/>
      <c r="F8" s="103"/>
      <c r="G8" s="103"/>
      <c r="H8" s="102"/>
    </row>
    <row r="9" spans="2:8" x14ac:dyDescent="0.2">
      <c r="B9" s="92" t="s">
        <v>329</v>
      </c>
      <c r="C9" s="102"/>
      <c r="D9" s="103"/>
      <c r="E9" s="102">
        <f>C9+D9</f>
        <v>0</v>
      </c>
      <c r="F9" s="103"/>
      <c r="G9" s="103"/>
      <c r="H9" s="102">
        <f>G9-C9</f>
        <v>0</v>
      </c>
    </row>
    <row r="10" spans="2:8" x14ac:dyDescent="0.2">
      <c r="B10" s="92" t="s">
        <v>330</v>
      </c>
      <c r="C10" s="102"/>
      <c r="D10" s="103"/>
      <c r="E10" s="102">
        <f t="shared" ref="E10:E39" si="0">C10+D10</f>
        <v>0</v>
      </c>
      <c r="F10" s="103"/>
      <c r="G10" s="103"/>
      <c r="H10" s="102">
        <f t="shared" ref="H10:H15" si="1">G10-C10</f>
        <v>0</v>
      </c>
    </row>
    <row r="11" spans="2:8" x14ac:dyDescent="0.2">
      <c r="B11" s="92" t="s">
        <v>331</v>
      </c>
      <c r="C11" s="102"/>
      <c r="D11" s="103"/>
      <c r="E11" s="102">
        <f t="shared" si="0"/>
        <v>0</v>
      </c>
      <c r="F11" s="103"/>
      <c r="G11" s="103"/>
      <c r="H11" s="102">
        <f t="shared" si="1"/>
        <v>0</v>
      </c>
    </row>
    <row r="12" spans="2:8" x14ac:dyDescent="0.2">
      <c r="B12" s="92" t="s">
        <v>332</v>
      </c>
      <c r="C12" s="102">
        <v>0</v>
      </c>
      <c r="D12" s="103">
        <v>0</v>
      </c>
      <c r="E12" s="102">
        <v>0</v>
      </c>
      <c r="F12" s="103">
        <v>0</v>
      </c>
      <c r="G12" s="103">
        <v>0</v>
      </c>
      <c r="H12" s="102">
        <f t="shared" si="1"/>
        <v>0</v>
      </c>
    </row>
    <row r="13" spans="2:8" x14ac:dyDescent="0.2">
      <c r="B13" s="92" t="s">
        <v>333</v>
      </c>
      <c r="C13" s="102">
        <v>0</v>
      </c>
      <c r="D13" s="103">
        <v>0</v>
      </c>
      <c r="E13" s="102">
        <v>0</v>
      </c>
      <c r="F13" s="103">
        <v>0</v>
      </c>
      <c r="G13" s="103">
        <v>0</v>
      </c>
      <c r="H13" s="102">
        <f t="shared" si="1"/>
        <v>0</v>
      </c>
    </row>
    <row r="14" spans="2:8" x14ac:dyDescent="0.2">
      <c r="B14" s="92" t="s">
        <v>334</v>
      </c>
      <c r="C14" s="102"/>
      <c r="D14" s="103"/>
      <c r="E14" s="102">
        <f t="shared" si="0"/>
        <v>0</v>
      </c>
      <c r="F14" s="103"/>
      <c r="G14" s="103"/>
      <c r="H14" s="102">
        <f t="shared" si="1"/>
        <v>0</v>
      </c>
    </row>
    <row r="15" spans="2:8" x14ac:dyDescent="0.2">
      <c r="B15" s="92" t="s">
        <v>335</v>
      </c>
      <c r="C15" s="102">
        <v>3214000</v>
      </c>
      <c r="D15" s="103">
        <v>244418</v>
      </c>
      <c r="E15" s="102">
        <v>3458418</v>
      </c>
      <c r="F15" s="103">
        <v>2985625</v>
      </c>
      <c r="G15" s="103">
        <v>2985625</v>
      </c>
      <c r="H15" s="251">
        <f t="shared" si="1"/>
        <v>-228375</v>
      </c>
    </row>
    <row r="16" spans="2:8" ht="24" x14ac:dyDescent="0.2">
      <c r="B16" s="96" t="s">
        <v>336</v>
      </c>
      <c r="C16" s="102">
        <f t="shared" ref="C16:H16" si="2">SUM(C17:C27)</f>
        <v>0</v>
      </c>
      <c r="D16" s="104">
        <f t="shared" si="2"/>
        <v>0</v>
      </c>
      <c r="E16" s="104">
        <f t="shared" si="2"/>
        <v>0</v>
      </c>
      <c r="F16" s="104">
        <f t="shared" si="2"/>
        <v>0</v>
      </c>
      <c r="G16" s="104">
        <f t="shared" si="2"/>
        <v>0</v>
      </c>
      <c r="H16" s="104">
        <f t="shared" si="2"/>
        <v>0</v>
      </c>
    </row>
    <row r="17" spans="2:8" x14ac:dyDescent="0.2">
      <c r="B17" s="105" t="s">
        <v>337</v>
      </c>
      <c r="C17" s="102"/>
      <c r="D17" s="103"/>
      <c r="E17" s="102">
        <f t="shared" si="0"/>
        <v>0</v>
      </c>
      <c r="F17" s="103"/>
      <c r="G17" s="103"/>
      <c r="H17" s="102">
        <f>G17-C17</f>
        <v>0</v>
      </c>
    </row>
    <row r="18" spans="2:8" x14ac:dyDescent="0.2">
      <c r="B18" s="105" t="s">
        <v>338</v>
      </c>
      <c r="C18" s="102"/>
      <c r="D18" s="103"/>
      <c r="E18" s="102">
        <f t="shared" si="0"/>
        <v>0</v>
      </c>
      <c r="F18" s="103"/>
      <c r="G18" s="103"/>
      <c r="H18" s="102">
        <f t="shared" ref="H18:H39" si="3">G18-C18</f>
        <v>0</v>
      </c>
    </row>
    <row r="19" spans="2:8" x14ac:dyDescent="0.2">
      <c r="B19" s="105" t="s">
        <v>339</v>
      </c>
      <c r="C19" s="102"/>
      <c r="D19" s="103"/>
      <c r="E19" s="102">
        <f t="shared" si="0"/>
        <v>0</v>
      </c>
      <c r="F19" s="103"/>
      <c r="G19" s="103"/>
      <c r="H19" s="102">
        <f t="shared" si="3"/>
        <v>0</v>
      </c>
    </row>
    <row r="20" spans="2:8" x14ac:dyDescent="0.2">
      <c r="B20" s="105" t="s">
        <v>340</v>
      </c>
      <c r="C20" s="102"/>
      <c r="D20" s="103"/>
      <c r="E20" s="102">
        <f t="shared" si="0"/>
        <v>0</v>
      </c>
      <c r="F20" s="103"/>
      <c r="G20" s="103"/>
      <c r="H20" s="102">
        <f t="shared" si="3"/>
        <v>0</v>
      </c>
    </row>
    <row r="21" spans="2:8" x14ac:dyDescent="0.2">
      <c r="B21" s="105" t="s">
        <v>341</v>
      </c>
      <c r="C21" s="102"/>
      <c r="D21" s="103"/>
      <c r="E21" s="102">
        <f t="shared" si="0"/>
        <v>0</v>
      </c>
      <c r="F21" s="103"/>
      <c r="G21" s="103"/>
      <c r="H21" s="102">
        <f t="shared" si="3"/>
        <v>0</v>
      </c>
    </row>
    <row r="22" spans="2:8" ht="24" x14ac:dyDescent="0.2">
      <c r="B22" s="106" t="s">
        <v>342</v>
      </c>
      <c r="C22" s="102"/>
      <c r="D22" s="103"/>
      <c r="E22" s="102">
        <f t="shared" si="0"/>
        <v>0</v>
      </c>
      <c r="F22" s="103"/>
      <c r="G22" s="103"/>
      <c r="H22" s="102">
        <f t="shared" si="3"/>
        <v>0</v>
      </c>
    </row>
    <row r="23" spans="2:8" ht="24" x14ac:dyDescent="0.2">
      <c r="B23" s="106" t="s">
        <v>343</v>
      </c>
      <c r="C23" s="102"/>
      <c r="D23" s="103"/>
      <c r="E23" s="102">
        <f t="shared" si="0"/>
        <v>0</v>
      </c>
      <c r="F23" s="103"/>
      <c r="G23" s="103"/>
      <c r="H23" s="102">
        <f t="shared" si="3"/>
        <v>0</v>
      </c>
    </row>
    <row r="24" spans="2:8" x14ac:dyDescent="0.2">
      <c r="B24" s="105" t="s">
        <v>344</v>
      </c>
      <c r="C24" s="102"/>
      <c r="D24" s="103"/>
      <c r="E24" s="102">
        <f t="shared" si="0"/>
        <v>0</v>
      </c>
      <c r="F24" s="103"/>
      <c r="G24" s="103"/>
      <c r="H24" s="102">
        <f t="shared" si="3"/>
        <v>0</v>
      </c>
    </row>
    <row r="25" spans="2:8" x14ac:dyDescent="0.2">
      <c r="B25" s="105" t="s">
        <v>345</v>
      </c>
      <c r="C25" s="102"/>
      <c r="D25" s="103"/>
      <c r="E25" s="102">
        <f t="shared" si="0"/>
        <v>0</v>
      </c>
      <c r="F25" s="103"/>
      <c r="G25" s="103"/>
      <c r="H25" s="102">
        <f t="shared" si="3"/>
        <v>0</v>
      </c>
    </row>
    <row r="26" spans="2:8" x14ac:dyDescent="0.2">
      <c r="B26" s="105" t="s">
        <v>346</v>
      </c>
      <c r="C26" s="102"/>
      <c r="D26" s="103"/>
      <c r="E26" s="102">
        <f t="shared" si="0"/>
        <v>0</v>
      </c>
      <c r="F26" s="103"/>
      <c r="G26" s="103"/>
      <c r="H26" s="102">
        <f t="shared" si="3"/>
        <v>0</v>
      </c>
    </row>
    <row r="27" spans="2:8" ht="24" x14ac:dyDescent="0.2">
      <c r="B27" s="106" t="s">
        <v>347</v>
      </c>
      <c r="C27" s="102"/>
      <c r="D27" s="103"/>
      <c r="E27" s="102">
        <f t="shared" si="0"/>
        <v>0</v>
      </c>
      <c r="F27" s="103"/>
      <c r="G27" s="103"/>
      <c r="H27" s="102">
        <f t="shared" si="3"/>
        <v>0</v>
      </c>
    </row>
    <row r="28" spans="2:8" ht="24" x14ac:dyDescent="0.2">
      <c r="B28" s="96" t="s">
        <v>348</v>
      </c>
      <c r="C28" s="102">
        <f t="shared" ref="C28:H28" si="4">SUM(C29:C33)</f>
        <v>0</v>
      </c>
      <c r="D28" s="102">
        <f t="shared" si="4"/>
        <v>0</v>
      </c>
      <c r="E28" s="102">
        <f t="shared" si="4"/>
        <v>0</v>
      </c>
      <c r="F28" s="102">
        <f t="shared" si="4"/>
        <v>0</v>
      </c>
      <c r="G28" s="102">
        <f t="shared" si="4"/>
        <v>0</v>
      </c>
      <c r="H28" s="102">
        <f t="shared" si="4"/>
        <v>0</v>
      </c>
    </row>
    <row r="29" spans="2:8" x14ac:dyDescent="0.2">
      <c r="B29" s="105" t="s">
        <v>349</v>
      </c>
      <c r="C29" s="102"/>
      <c r="D29" s="103"/>
      <c r="E29" s="102">
        <f t="shared" si="0"/>
        <v>0</v>
      </c>
      <c r="F29" s="103"/>
      <c r="G29" s="103"/>
      <c r="H29" s="102">
        <f t="shared" si="3"/>
        <v>0</v>
      </c>
    </row>
    <row r="30" spans="2:8" x14ac:dyDescent="0.2">
      <c r="B30" s="105" t="s">
        <v>350</v>
      </c>
      <c r="C30" s="102"/>
      <c r="D30" s="103"/>
      <c r="E30" s="102">
        <f t="shared" si="0"/>
        <v>0</v>
      </c>
      <c r="F30" s="103"/>
      <c r="G30" s="103"/>
      <c r="H30" s="102">
        <f t="shared" si="3"/>
        <v>0</v>
      </c>
    </row>
    <row r="31" spans="2:8" x14ac:dyDescent="0.2">
      <c r="B31" s="105" t="s">
        <v>351</v>
      </c>
      <c r="C31" s="102"/>
      <c r="D31" s="103"/>
      <c r="E31" s="102">
        <f t="shared" si="0"/>
        <v>0</v>
      </c>
      <c r="F31" s="103"/>
      <c r="G31" s="103"/>
      <c r="H31" s="102">
        <f t="shared" si="3"/>
        <v>0</v>
      </c>
    </row>
    <row r="32" spans="2:8" ht="24" x14ac:dyDescent="0.2">
      <c r="B32" s="106" t="s">
        <v>352</v>
      </c>
      <c r="C32" s="102"/>
      <c r="D32" s="103"/>
      <c r="E32" s="102">
        <f t="shared" si="0"/>
        <v>0</v>
      </c>
      <c r="F32" s="103"/>
      <c r="G32" s="103"/>
      <c r="H32" s="102">
        <f t="shared" si="3"/>
        <v>0</v>
      </c>
    </row>
    <row r="33" spans="2:8" x14ac:dyDescent="0.2">
      <c r="B33" s="105" t="s">
        <v>353</v>
      </c>
      <c r="C33" s="102"/>
      <c r="D33" s="103"/>
      <c r="E33" s="102">
        <f t="shared" si="0"/>
        <v>0</v>
      </c>
      <c r="F33" s="103"/>
      <c r="G33" s="103"/>
      <c r="H33" s="102">
        <f t="shared" si="3"/>
        <v>0</v>
      </c>
    </row>
    <row r="34" spans="2:8" x14ac:dyDescent="0.2">
      <c r="B34" s="92" t="s">
        <v>354</v>
      </c>
      <c r="C34" s="102">
        <v>8564000</v>
      </c>
      <c r="D34" s="103">
        <v>200000</v>
      </c>
      <c r="E34" s="102">
        <f t="shared" si="0"/>
        <v>8764000</v>
      </c>
      <c r="F34" s="103">
        <v>8764000</v>
      </c>
      <c r="G34" s="103">
        <v>8764000</v>
      </c>
      <c r="H34" s="102">
        <f t="shared" si="3"/>
        <v>200000</v>
      </c>
    </row>
    <row r="35" spans="2:8" x14ac:dyDescent="0.2">
      <c r="B35" s="92" t="s">
        <v>355</v>
      </c>
      <c r="C35" s="102">
        <f t="shared" ref="C35:H35" si="5">C36</f>
        <v>0</v>
      </c>
      <c r="D35" s="102">
        <f t="shared" si="5"/>
        <v>0</v>
      </c>
      <c r="E35" s="102">
        <f t="shared" si="5"/>
        <v>0</v>
      </c>
      <c r="F35" s="102">
        <f t="shared" si="5"/>
        <v>0</v>
      </c>
      <c r="G35" s="102">
        <f t="shared" si="5"/>
        <v>0</v>
      </c>
      <c r="H35" s="102">
        <f t="shared" si="5"/>
        <v>0</v>
      </c>
    </row>
    <row r="36" spans="2:8" x14ac:dyDescent="0.2">
      <c r="B36" s="105" t="s">
        <v>356</v>
      </c>
      <c r="C36" s="102"/>
      <c r="D36" s="103"/>
      <c r="E36" s="102">
        <f t="shared" si="0"/>
        <v>0</v>
      </c>
      <c r="F36" s="103"/>
      <c r="G36" s="103"/>
      <c r="H36" s="102">
        <f t="shared" si="3"/>
        <v>0</v>
      </c>
    </row>
    <row r="37" spans="2:8" x14ac:dyDescent="0.2">
      <c r="B37" s="92" t="s">
        <v>357</v>
      </c>
      <c r="C37" s="102">
        <f t="shared" ref="C37:H37" si="6">C38+C39</f>
        <v>0</v>
      </c>
      <c r="D37" s="102">
        <f t="shared" si="6"/>
        <v>0</v>
      </c>
      <c r="E37" s="102">
        <f t="shared" si="6"/>
        <v>0</v>
      </c>
      <c r="F37" s="102">
        <f t="shared" si="6"/>
        <v>0</v>
      </c>
      <c r="G37" s="102">
        <f t="shared" si="6"/>
        <v>0</v>
      </c>
      <c r="H37" s="102">
        <f t="shared" si="6"/>
        <v>0</v>
      </c>
    </row>
    <row r="38" spans="2:8" x14ac:dyDescent="0.2">
      <c r="B38" s="105" t="s">
        <v>358</v>
      </c>
      <c r="C38" s="102"/>
      <c r="D38" s="103"/>
      <c r="E38" s="102">
        <f t="shared" si="0"/>
        <v>0</v>
      </c>
      <c r="F38" s="103"/>
      <c r="G38" s="103"/>
      <c r="H38" s="102">
        <f t="shared" si="3"/>
        <v>0</v>
      </c>
    </row>
    <row r="39" spans="2:8" x14ac:dyDescent="0.2">
      <c r="B39" s="105" t="s">
        <v>359</v>
      </c>
      <c r="C39" s="102"/>
      <c r="D39" s="103"/>
      <c r="E39" s="102">
        <f t="shared" si="0"/>
        <v>0</v>
      </c>
      <c r="F39" s="103"/>
      <c r="G39" s="103"/>
      <c r="H39" s="102">
        <f t="shared" si="3"/>
        <v>0</v>
      </c>
    </row>
    <row r="40" spans="2:8" x14ac:dyDescent="0.2">
      <c r="B40" s="107"/>
      <c r="C40" s="102"/>
      <c r="D40" s="103"/>
      <c r="E40" s="102"/>
      <c r="F40" s="103"/>
      <c r="G40" s="103"/>
      <c r="H40" s="102"/>
    </row>
    <row r="41" spans="2:8" ht="24" x14ac:dyDescent="0.2">
      <c r="B41" s="66" t="s">
        <v>360</v>
      </c>
      <c r="C41" s="108">
        <f t="shared" ref="C41:H41" si="7">C9+C10+C11+C12+C13+C14+C15+C16+C28+C34+C35+C37</f>
        <v>11778000</v>
      </c>
      <c r="D41" s="109">
        <f t="shared" si="7"/>
        <v>444418</v>
      </c>
      <c r="E41" s="109">
        <f t="shared" si="7"/>
        <v>12222418</v>
      </c>
      <c r="F41" s="109">
        <f t="shared" si="7"/>
        <v>11749625</v>
      </c>
      <c r="G41" s="109">
        <f t="shared" si="7"/>
        <v>11749625</v>
      </c>
      <c r="H41" s="252">
        <f t="shared" si="7"/>
        <v>-28375</v>
      </c>
    </row>
    <row r="42" spans="2:8" x14ac:dyDescent="0.2">
      <c r="B42" s="88"/>
      <c r="C42" s="102"/>
      <c r="D42" s="88"/>
      <c r="E42" s="110"/>
      <c r="F42" s="88"/>
      <c r="G42" s="88"/>
      <c r="H42" s="110"/>
    </row>
    <row r="43" spans="2:8" ht="24" x14ac:dyDescent="0.2">
      <c r="B43" s="66" t="s">
        <v>361</v>
      </c>
      <c r="C43" s="111"/>
      <c r="D43" s="112"/>
      <c r="E43" s="111"/>
      <c r="F43" s="112"/>
      <c r="G43" s="112"/>
      <c r="H43" s="102"/>
    </row>
    <row r="44" spans="2:8" x14ac:dyDescent="0.2">
      <c r="B44" s="107"/>
      <c r="C44" s="102"/>
      <c r="D44" s="113"/>
      <c r="E44" s="102"/>
      <c r="F44" s="113"/>
      <c r="G44" s="113"/>
      <c r="H44" s="102"/>
    </row>
    <row r="45" spans="2:8" x14ac:dyDescent="0.2">
      <c r="B45" s="85" t="s">
        <v>362</v>
      </c>
      <c r="C45" s="102"/>
      <c r="D45" s="103"/>
      <c r="E45" s="102"/>
      <c r="F45" s="103"/>
      <c r="G45" s="103"/>
      <c r="H45" s="102"/>
    </row>
    <row r="46" spans="2:8" x14ac:dyDescent="0.2">
      <c r="B46" s="92" t="s">
        <v>363</v>
      </c>
      <c r="C46" s="102">
        <f t="shared" ref="C46:H46" si="8">SUM(C47:C54)</f>
        <v>0</v>
      </c>
      <c r="D46" s="102">
        <f t="shared" si="8"/>
        <v>0</v>
      </c>
      <c r="E46" s="102">
        <f t="shared" si="8"/>
        <v>0</v>
      </c>
      <c r="F46" s="102">
        <f t="shared" si="8"/>
        <v>0</v>
      </c>
      <c r="G46" s="102">
        <f t="shared" si="8"/>
        <v>0</v>
      </c>
      <c r="H46" s="102">
        <f t="shared" si="8"/>
        <v>0</v>
      </c>
    </row>
    <row r="47" spans="2:8" ht="24" x14ac:dyDescent="0.2">
      <c r="B47" s="106" t="s">
        <v>364</v>
      </c>
      <c r="C47" s="102"/>
      <c r="D47" s="103"/>
      <c r="E47" s="102">
        <f t="shared" ref="E47:E64" si="9">C47+D47</f>
        <v>0</v>
      </c>
      <c r="F47" s="103"/>
      <c r="G47" s="103"/>
      <c r="H47" s="102">
        <f t="shared" ref="H47:H64" si="10">G47-C47</f>
        <v>0</v>
      </c>
    </row>
    <row r="48" spans="2:8" ht="24" x14ac:dyDescent="0.2">
      <c r="B48" s="106" t="s">
        <v>365</v>
      </c>
      <c r="C48" s="102"/>
      <c r="D48" s="103"/>
      <c r="E48" s="102">
        <f t="shared" si="9"/>
        <v>0</v>
      </c>
      <c r="F48" s="103"/>
      <c r="G48" s="103"/>
      <c r="H48" s="102">
        <f t="shared" si="10"/>
        <v>0</v>
      </c>
    </row>
    <row r="49" spans="2:10" ht="24" x14ac:dyDescent="0.2">
      <c r="B49" s="106" t="s">
        <v>366</v>
      </c>
      <c r="C49" s="102"/>
      <c r="D49" s="103"/>
      <c r="E49" s="102">
        <f t="shared" si="9"/>
        <v>0</v>
      </c>
      <c r="F49" s="103"/>
      <c r="G49" s="103"/>
      <c r="H49" s="102">
        <f t="shared" si="10"/>
        <v>0</v>
      </c>
    </row>
    <row r="50" spans="2:10" ht="48" x14ac:dyDescent="0.2">
      <c r="B50" s="106" t="s">
        <v>367</v>
      </c>
      <c r="C50" s="102"/>
      <c r="D50" s="103"/>
      <c r="E50" s="102">
        <f t="shared" si="9"/>
        <v>0</v>
      </c>
      <c r="F50" s="103"/>
      <c r="G50" s="103"/>
      <c r="H50" s="102">
        <f t="shared" si="10"/>
        <v>0</v>
      </c>
    </row>
    <row r="51" spans="2:10" x14ac:dyDescent="0.2">
      <c r="B51" s="106" t="s">
        <v>368</v>
      </c>
      <c r="C51" s="102"/>
      <c r="D51" s="103"/>
      <c r="E51" s="102">
        <f t="shared" si="9"/>
        <v>0</v>
      </c>
      <c r="F51" s="103"/>
      <c r="G51" s="103"/>
      <c r="H51" s="102">
        <f t="shared" si="10"/>
        <v>0</v>
      </c>
    </row>
    <row r="52" spans="2:10" ht="24" x14ac:dyDescent="0.2">
      <c r="B52" s="106" t="s">
        <v>369</v>
      </c>
      <c r="C52" s="102"/>
      <c r="D52" s="103"/>
      <c r="E52" s="102">
        <f t="shared" si="9"/>
        <v>0</v>
      </c>
      <c r="F52" s="103"/>
      <c r="G52" s="103"/>
      <c r="H52" s="102">
        <f t="shared" si="10"/>
        <v>0</v>
      </c>
    </row>
    <row r="53" spans="2:10" ht="24" x14ac:dyDescent="0.2">
      <c r="B53" s="106" t="s">
        <v>370</v>
      </c>
      <c r="C53" s="102"/>
      <c r="D53" s="103"/>
      <c r="E53" s="102">
        <f t="shared" si="9"/>
        <v>0</v>
      </c>
      <c r="F53" s="103"/>
      <c r="G53" s="103"/>
      <c r="H53" s="102">
        <f t="shared" si="10"/>
        <v>0</v>
      </c>
    </row>
    <row r="54" spans="2:10" ht="24" x14ac:dyDescent="0.2">
      <c r="B54" s="106" t="s">
        <v>371</v>
      </c>
      <c r="C54" s="102"/>
      <c r="D54" s="103"/>
      <c r="E54" s="102">
        <f t="shared" si="9"/>
        <v>0</v>
      </c>
      <c r="F54" s="103"/>
      <c r="G54" s="103"/>
      <c r="H54" s="102">
        <f t="shared" si="10"/>
        <v>0</v>
      </c>
    </row>
    <row r="55" spans="2:10" x14ac:dyDescent="0.2">
      <c r="B55" s="96" t="s">
        <v>372</v>
      </c>
      <c r="C55" s="102">
        <f t="shared" ref="C55" si="11">SUM(C56:C59)</f>
        <v>0</v>
      </c>
      <c r="D55" s="102">
        <v>1168199</v>
      </c>
      <c r="E55" s="102">
        <v>1168199</v>
      </c>
      <c r="F55" s="102">
        <v>894560</v>
      </c>
      <c r="G55" s="102">
        <v>894560</v>
      </c>
      <c r="H55" s="102">
        <f>+G55-C55</f>
        <v>894560</v>
      </c>
      <c r="I55" s="114"/>
    </row>
    <row r="56" spans="2:10" x14ac:dyDescent="0.2">
      <c r="B56" s="106" t="s">
        <v>373</v>
      </c>
      <c r="C56" s="102"/>
      <c r="D56" s="103"/>
      <c r="E56" s="102">
        <f t="shared" si="9"/>
        <v>0</v>
      </c>
      <c r="F56" s="103"/>
      <c r="G56" s="103"/>
      <c r="H56" s="102">
        <f t="shared" si="10"/>
        <v>0</v>
      </c>
    </row>
    <row r="57" spans="2:10" x14ac:dyDescent="0.2">
      <c r="B57" s="106" t="s">
        <v>374</v>
      </c>
      <c r="C57" s="102"/>
      <c r="D57" s="103"/>
      <c r="E57" s="102">
        <f t="shared" si="9"/>
        <v>0</v>
      </c>
      <c r="F57" s="103"/>
      <c r="G57" s="103"/>
      <c r="H57" s="102">
        <f t="shared" si="10"/>
        <v>0</v>
      </c>
    </row>
    <row r="58" spans="2:10" x14ac:dyDescent="0.2">
      <c r="B58" s="106" t="s">
        <v>375</v>
      </c>
      <c r="C58" s="102"/>
      <c r="D58" s="103"/>
      <c r="E58" s="102">
        <f t="shared" si="9"/>
        <v>0</v>
      </c>
      <c r="F58" s="103"/>
      <c r="G58" s="103"/>
      <c r="H58" s="102">
        <f t="shared" si="10"/>
        <v>0</v>
      </c>
    </row>
    <row r="59" spans="2:10" x14ac:dyDescent="0.2">
      <c r="B59" s="106" t="s">
        <v>376</v>
      </c>
      <c r="C59" s="102"/>
      <c r="D59" s="103"/>
      <c r="E59" s="102">
        <f t="shared" si="9"/>
        <v>0</v>
      </c>
      <c r="F59" s="103"/>
      <c r="G59" s="103"/>
      <c r="H59" s="102">
        <f t="shared" si="10"/>
        <v>0</v>
      </c>
    </row>
    <row r="60" spans="2:10" x14ac:dyDescent="0.2">
      <c r="B60" s="96" t="s">
        <v>377</v>
      </c>
      <c r="C60" s="102">
        <f t="shared" ref="C60:H60" si="12">C61+C62</f>
        <v>0</v>
      </c>
      <c r="D60" s="102">
        <f t="shared" si="12"/>
        <v>0</v>
      </c>
      <c r="E60" s="102">
        <f t="shared" si="12"/>
        <v>0</v>
      </c>
      <c r="F60" s="102">
        <f t="shared" si="12"/>
        <v>0</v>
      </c>
      <c r="G60" s="102">
        <f t="shared" si="12"/>
        <v>0</v>
      </c>
      <c r="H60" s="102">
        <f t="shared" si="12"/>
        <v>0</v>
      </c>
    </row>
    <row r="61" spans="2:10" ht="24" x14ac:dyDescent="0.2">
      <c r="B61" s="106" t="s">
        <v>378</v>
      </c>
      <c r="C61" s="102"/>
      <c r="D61" s="103"/>
      <c r="E61" s="102">
        <f t="shared" si="9"/>
        <v>0</v>
      </c>
      <c r="F61" s="103"/>
      <c r="G61" s="103"/>
      <c r="H61" s="102">
        <f t="shared" si="10"/>
        <v>0</v>
      </c>
    </row>
    <row r="62" spans="2:10" x14ac:dyDescent="0.2">
      <c r="B62" s="106" t="s">
        <v>379</v>
      </c>
      <c r="C62" s="102"/>
      <c r="D62" s="103"/>
      <c r="E62" s="102">
        <f t="shared" si="9"/>
        <v>0</v>
      </c>
      <c r="F62" s="103"/>
      <c r="G62" s="103"/>
      <c r="H62" s="102">
        <f t="shared" si="10"/>
        <v>0</v>
      </c>
    </row>
    <row r="63" spans="2:10" ht="36" x14ac:dyDescent="0.2">
      <c r="B63" s="96" t="s">
        <v>380</v>
      </c>
      <c r="C63" s="102">
        <v>8104000</v>
      </c>
      <c r="D63" s="103">
        <v>378463</v>
      </c>
      <c r="E63" s="102">
        <f t="shared" si="9"/>
        <v>8482463</v>
      </c>
      <c r="F63" s="103">
        <v>8482463</v>
      </c>
      <c r="G63" s="103">
        <v>8482463</v>
      </c>
      <c r="H63" s="102">
        <f t="shared" si="10"/>
        <v>378463</v>
      </c>
      <c r="J63" s="114"/>
    </row>
    <row r="64" spans="2:10" x14ac:dyDescent="0.2">
      <c r="B64" s="115" t="s">
        <v>381</v>
      </c>
      <c r="C64" s="116"/>
      <c r="D64" s="117"/>
      <c r="E64" s="116">
        <f t="shared" si="9"/>
        <v>0</v>
      </c>
      <c r="F64" s="117"/>
      <c r="G64" s="117"/>
      <c r="H64" s="116">
        <f t="shared" si="10"/>
        <v>0</v>
      </c>
    </row>
    <row r="65" spans="2:10" x14ac:dyDescent="0.2">
      <c r="B65" s="107"/>
      <c r="C65" s="102"/>
      <c r="D65" s="113"/>
      <c r="E65" s="102"/>
      <c r="F65" s="113"/>
      <c r="G65" s="113"/>
      <c r="H65" s="102"/>
    </row>
    <row r="66" spans="2:10" ht="24" x14ac:dyDescent="0.2">
      <c r="B66" s="66" t="s">
        <v>382</v>
      </c>
      <c r="C66" s="108">
        <f t="shared" ref="C66:H66" si="13">C46+C55+C60+C63+C64</f>
        <v>8104000</v>
      </c>
      <c r="D66" s="108">
        <f t="shared" si="13"/>
        <v>1546662</v>
      </c>
      <c r="E66" s="108">
        <f t="shared" si="13"/>
        <v>9650662</v>
      </c>
      <c r="F66" s="108">
        <f t="shared" si="13"/>
        <v>9377023</v>
      </c>
      <c r="G66" s="108">
        <f t="shared" si="13"/>
        <v>9377023</v>
      </c>
      <c r="H66" s="108">
        <f t="shared" si="13"/>
        <v>1273023</v>
      </c>
    </row>
    <row r="67" spans="2:10" x14ac:dyDescent="0.2">
      <c r="B67" s="118"/>
      <c r="C67" s="102"/>
      <c r="D67" s="113"/>
      <c r="E67" s="102"/>
      <c r="F67" s="113"/>
      <c r="G67" s="113"/>
      <c r="H67" s="102"/>
    </row>
    <row r="68" spans="2:10" x14ac:dyDescent="0.2">
      <c r="B68" s="66" t="s">
        <v>383</v>
      </c>
      <c r="C68" s="108">
        <f t="shared" ref="C68:H68" si="14">C69</f>
        <v>0</v>
      </c>
      <c r="D68" s="108">
        <f t="shared" si="14"/>
        <v>0</v>
      </c>
      <c r="E68" s="108">
        <f t="shared" si="14"/>
        <v>0</v>
      </c>
      <c r="F68" s="108">
        <f t="shared" si="14"/>
        <v>0</v>
      </c>
      <c r="G68" s="108">
        <f t="shared" si="14"/>
        <v>0</v>
      </c>
      <c r="H68" s="108">
        <f t="shared" si="14"/>
        <v>0</v>
      </c>
    </row>
    <row r="69" spans="2:10" x14ac:dyDescent="0.2">
      <c r="B69" s="118" t="s">
        <v>384</v>
      </c>
      <c r="C69" s="102"/>
      <c r="D69" s="103"/>
      <c r="E69" s="102">
        <f>C69+D69</f>
        <v>0</v>
      </c>
      <c r="F69" s="103"/>
      <c r="G69" s="103"/>
      <c r="H69" s="102">
        <f>G69-C69</f>
        <v>0</v>
      </c>
    </row>
    <row r="70" spans="2:10" x14ac:dyDescent="0.2">
      <c r="B70" s="118"/>
      <c r="C70" s="102"/>
      <c r="D70" s="103"/>
      <c r="E70" s="102"/>
      <c r="F70" s="103"/>
      <c r="G70" s="103"/>
      <c r="H70" s="102"/>
    </row>
    <row r="71" spans="2:10" x14ac:dyDescent="0.2">
      <c r="B71" s="66" t="s">
        <v>385</v>
      </c>
      <c r="C71" s="108">
        <f t="shared" ref="C71:H71" si="15">C41+C66+C68</f>
        <v>19882000</v>
      </c>
      <c r="D71" s="108">
        <f t="shared" si="15"/>
        <v>1991080</v>
      </c>
      <c r="E71" s="108">
        <f t="shared" si="15"/>
        <v>21873080</v>
      </c>
      <c r="F71" s="108">
        <f t="shared" si="15"/>
        <v>21126648</v>
      </c>
      <c r="G71" s="108">
        <f t="shared" si="15"/>
        <v>21126648</v>
      </c>
      <c r="H71" s="108">
        <f t="shared" si="15"/>
        <v>1244648</v>
      </c>
      <c r="J71" s="114"/>
    </row>
    <row r="72" spans="2:10" x14ac:dyDescent="0.2">
      <c r="B72" s="118"/>
      <c r="C72" s="102"/>
      <c r="D72" s="103"/>
      <c r="E72" s="102"/>
      <c r="F72" s="103"/>
      <c r="G72" s="103"/>
      <c r="H72" s="102"/>
    </row>
    <row r="73" spans="2:10" x14ac:dyDescent="0.2">
      <c r="B73" s="66" t="s">
        <v>386</v>
      </c>
      <c r="C73" s="102"/>
      <c r="D73" s="103"/>
      <c r="E73" s="102"/>
      <c r="F73" s="103"/>
      <c r="G73" s="103"/>
      <c r="H73" s="102"/>
    </row>
    <row r="74" spans="2:10" ht="24" x14ac:dyDescent="0.2">
      <c r="B74" s="118" t="s">
        <v>387</v>
      </c>
      <c r="C74" s="102"/>
      <c r="D74" s="103"/>
      <c r="E74" s="102">
        <f>C74+D74</f>
        <v>0</v>
      </c>
      <c r="F74" s="103"/>
      <c r="G74" s="103"/>
      <c r="H74" s="102">
        <f>G74-C74</f>
        <v>0</v>
      </c>
    </row>
    <row r="75" spans="2:10" ht="36" x14ac:dyDescent="0.2">
      <c r="B75" s="118" t="s">
        <v>388</v>
      </c>
      <c r="C75" s="102"/>
      <c r="D75" s="103"/>
      <c r="E75" s="102">
        <f>C75+D75</f>
        <v>0</v>
      </c>
      <c r="F75" s="103"/>
      <c r="G75" s="103"/>
      <c r="H75" s="102">
        <f>G75-C75</f>
        <v>0</v>
      </c>
    </row>
    <row r="76" spans="2:10" ht="24" x14ac:dyDescent="0.2">
      <c r="B76" s="66" t="s">
        <v>389</v>
      </c>
      <c r="C76" s="108">
        <f t="shared" ref="C76:H76" si="16">SUM(C74:C75)</f>
        <v>0</v>
      </c>
      <c r="D76" s="108">
        <f t="shared" si="16"/>
        <v>0</v>
      </c>
      <c r="E76" s="108">
        <f t="shared" si="16"/>
        <v>0</v>
      </c>
      <c r="F76" s="108">
        <f t="shared" si="16"/>
        <v>0</v>
      </c>
      <c r="G76" s="108">
        <f t="shared" si="16"/>
        <v>0</v>
      </c>
      <c r="H76" s="108">
        <f t="shared" si="16"/>
        <v>0</v>
      </c>
    </row>
    <row r="77" spans="2:10" ht="13.5" thickBot="1" x14ac:dyDescent="0.25">
      <c r="B77" s="119"/>
      <c r="C77" s="120"/>
      <c r="D77" s="121"/>
      <c r="E77" s="120"/>
      <c r="F77" s="121"/>
      <c r="G77" s="121"/>
      <c r="H77" s="120"/>
    </row>
    <row r="83" spans="2:8" x14ac:dyDescent="0.2">
      <c r="B83" s="340"/>
      <c r="C83" s="340"/>
      <c r="E83" s="340"/>
      <c r="F83" s="340"/>
      <c r="G83" s="340"/>
      <c r="H83" s="340"/>
    </row>
    <row r="84" spans="2:8" x14ac:dyDescent="0.2">
      <c r="B84" s="340"/>
      <c r="C84" s="340"/>
      <c r="E84" s="340"/>
      <c r="F84" s="340"/>
      <c r="G84" s="340"/>
      <c r="H84" s="340"/>
    </row>
  </sheetData>
  <mergeCells count="15">
    <mergeCell ref="B83:C83"/>
    <mergeCell ref="E83:H83"/>
    <mergeCell ref="B84:C84"/>
    <mergeCell ref="E84:H84"/>
    <mergeCell ref="B1:H1"/>
    <mergeCell ref="B2:H2"/>
    <mergeCell ref="B3:H3"/>
    <mergeCell ref="B4:H4"/>
    <mergeCell ref="C5:G5"/>
    <mergeCell ref="H5:H7"/>
    <mergeCell ref="C6:C7"/>
    <mergeCell ref="D6:D7"/>
    <mergeCell ref="E6:E7"/>
    <mergeCell ref="F6:F7"/>
    <mergeCell ref="G6:G7"/>
  </mergeCells>
  <pageMargins left="0.7" right="0.7" top="0.75" bottom="0.75" header="0.3" footer="0.3"/>
  <pageSetup scale="51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6"/>
  <sheetViews>
    <sheetView showGridLines="0" workbookViewId="0">
      <selection sqref="A1:XFD1"/>
    </sheetView>
  </sheetViews>
  <sheetFormatPr baseColWidth="10" defaultColWidth="11" defaultRowHeight="12.75" x14ac:dyDescent="0.2"/>
  <cols>
    <col min="1" max="1" width="4" style="97" customWidth="1"/>
    <col min="2" max="2" width="11" style="97"/>
    <col min="3" max="3" width="55.7109375" style="97" customWidth="1"/>
    <col min="4" max="4" width="16" style="97" customWidth="1"/>
    <col min="5" max="5" width="19.140625" style="97" customWidth="1"/>
    <col min="6" max="6" width="13.5703125" style="97" customWidth="1"/>
    <col min="7" max="7" width="13.140625" style="97" customWidth="1"/>
    <col min="8" max="8" width="14.7109375" style="97" customWidth="1"/>
    <col min="9" max="9" width="15.28515625" style="97" bestFit="1" customWidth="1"/>
    <col min="10" max="256" width="11" style="97"/>
    <col min="257" max="257" width="4" style="97" customWidth="1"/>
    <col min="258" max="258" width="11" style="97"/>
    <col min="259" max="259" width="46" style="97" customWidth="1"/>
    <col min="260" max="260" width="16" style="97" customWidth="1"/>
    <col min="261" max="261" width="19.140625" style="97" customWidth="1"/>
    <col min="262" max="262" width="13.5703125" style="97" customWidth="1"/>
    <col min="263" max="263" width="13.140625" style="97" customWidth="1"/>
    <col min="264" max="264" width="14.7109375" style="97" customWidth="1"/>
    <col min="265" max="265" width="15.28515625" style="97" bestFit="1" customWidth="1"/>
    <col min="266" max="512" width="11" style="97"/>
    <col min="513" max="513" width="4" style="97" customWidth="1"/>
    <col min="514" max="514" width="11" style="97"/>
    <col min="515" max="515" width="46" style="97" customWidth="1"/>
    <col min="516" max="516" width="16" style="97" customWidth="1"/>
    <col min="517" max="517" width="19.140625" style="97" customWidth="1"/>
    <col min="518" max="518" width="13.5703125" style="97" customWidth="1"/>
    <col min="519" max="519" width="13.140625" style="97" customWidth="1"/>
    <col min="520" max="520" width="14.7109375" style="97" customWidth="1"/>
    <col min="521" max="521" width="15.28515625" style="97" bestFit="1" customWidth="1"/>
    <col min="522" max="768" width="11" style="97"/>
    <col min="769" max="769" width="4" style="97" customWidth="1"/>
    <col min="770" max="770" width="11" style="97"/>
    <col min="771" max="771" width="46" style="97" customWidth="1"/>
    <col min="772" max="772" width="16" style="97" customWidth="1"/>
    <col min="773" max="773" width="19.140625" style="97" customWidth="1"/>
    <col min="774" max="774" width="13.5703125" style="97" customWidth="1"/>
    <col min="775" max="775" width="13.140625" style="97" customWidth="1"/>
    <col min="776" max="776" width="14.7109375" style="97" customWidth="1"/>
    <col min="777" max="777" width="15.28515625" style="97" bestFit="1" customWidth="1"/>
    <col min="778" max="1024" width="11" style="97"/>
    <col min="1025" max="1025" width="4" style="97" customWidth="1"/>
    <col min="1026" max="1026" width="11" style="97"/>
    <col min="1027" max="1027" width="46" style="97" customWidth="1"/>
    <col min="1028" max="1028" width="16" style="97" customWidth="1"/>
    <col min="1029" max="1029" width="19.140625" style="97" customWidth="1"/>
    <col min="1030" max="1030" width="13.5703125" style="97" customWidth="1"/>
    <col min="1031" max="1031" width="13.140625" style="97" customWidth="1"/>
    <col min="1032" max="1032" width="14.7109375" style="97" customWidth="1"/>
    <col min="1033" max="1033" width="15.28515625" style="97" bestFit="1" customWidth="1"/>
    <col min="1034" max="1280" width="11" style="97"/>
    <col min="1281" max="1281" width="4" style="97" customWidth="1"/>
    <col min="1282" max="1282" width="11" style="97"/>
    <col min="1283" max="1283" width="46" style="97" customWidth="1"/>
    <col min="1284" max="1284" width="16" style="97" customWidth="1"/>
    <col min="1285" max="1285" width="19.140625" style="97" customWidth="1"/>
    <col min="1286" max="1286" width="13.5703125" style="97" customWidth="1"/>
    <col min="1287" max="1287" width="13.140625" style="97" customWidth="1"/>
    <col min="1288" max="1288" width="14.7109375" style="97" customWidth="1"/>
    <col min="1289" max="1289" width="15.28515625" style="97" bestFit="1" customWidth="1"/>
    <col min="1290" max="1536" width="11" style="97"/>
    <col min="1537" max="1537" width="4" style="97" customWidth="1"/>
    <col min="1538" max="1538" width="11" style="97"/>
    <col min="1539" max="1539" width="46" style="97" customWidth="1"/>
    <col min="1540" max="1540" width="16" style="97" customWidth="1"/>
    <col min="1541" max="1541" width="19.140625" style="97" customWidth="1"/>
    <col min="1542" max="1542" width="13.5703125" style="97" customWidth="1"/>
    <col min="1543" max="1543" width="13.140625" style="97" customWidth="1"/>
    <col min="1544" max="1544" width="14.7109375" style="97" customWidth="1"/>
    <col min="1545" max="1545" width="15.28515625" style="97" bestFit="1" customWidth="1"/>
    <col min="1546" max="1792" width="11" style="97"/>
    <col min="1793" max="1793" width="4" style="97" customWidth="1"/>
    <col min="1794" max="1794" width="11" style="97"/>
    <col min="1795" max="1795" width="46" style="97" customWidth="1"/>
    <col min="1796" max="1796" width="16" style="97" customWidth="1"/>
    <col min="1797" max="1797" width="19.140625" style="97" customWidth="1"/>
    <col min="1798" max="1798" width="13.5703125" style="97" customWidth="1"/>
    <col min="1799" max="1799" width="13.140625" style="97" customWidth="1"/>
    <col min="1800" max="1800" width="14.7109375" style="97" customWidth="1"/>
    <col min="1801" max="1801" width="15.28515625" style="97" bestFit="1" customWidth="1"/>
    <col min="1802" max="2048" width="11" style="97"/>
    <col min="2049" max="2049" width="4" style="97" customWidth="1"/>
    <col min="2050" max="2050" width="11" style="97"/>
    <col min="2051" max="2051" width="46" style="97" customWidth="1"/>
    <col min="2052" max="2052" width="16" style="97" customWidth="1"/>
    <col min="2053" max="2053" width="19.140625" style="97" customWidth="1"/>
    <col min="2054" max="2054" width="13.5703125" style="97" customWidth="1"/>
    <col min="2055" max="2055" width="13.140625" style="97" customWidth="1"/>
    <col min="2056" max="2056" width="14.7109375" style="97" customWidth="1"/>
    <col min="2057" max="2057" width="15.28515625" style="97" bestFit="1" customWidth="1"/>
    <col min="2058" max="2304" width="11" style="97"/>
    <col min="2305" max="2305" width="4" style="97" customWidth="1"/>
    <col min="2306" max="2306" width="11" style="97"/>
    <col min="2307" max="2307" width="46" style="97" customWidth="1"/>
    <col min="2308" max="2308" width="16" style="97" customWidth="1"/>
    <col min="2309" max="2309" width="19.140625" style="97" customWidth="1"/>
    <col min="2310" max="2310" width="13.5703125" style="97" customWidth="1"/>
    <col min="2311" max="2311" width="13.140625" style="97" customWidth="1"/>
    <col min="2312" max="2312" width="14.7109375" style="97" customWidth="1"/>
    <col min="2313" max="2313" width="15.28515625" style="97" bestFit="1" customWidth="1"/>
    <col min="2314" max="2560" width="11" style="97"/>
    <col min="2561" max="2561" width="4" style="97" customWidth="1"/>
    <col min="2562" max="2562" width="11" style="97"/>
    <col min="2563" max="2563" width="46" style="97" customWidth="1"/>
    <col min="2564" max="2564" width="16" style="97" customWidth="1"/>
    <col min="2565" max="2565" width="19.140625" style="97" customWidth="1"/>
    <col min="2566" max="2566" width="13.5703125" style="97" customWidth="1"/>
    <col min="2567" max="2567" width="13.140625" style="97" customWidth="1"/>
    <col min="2568" max="2568" width="14.7109375" style="97" customWidth="1"/>
    <col min="2569" max="2569" width="15.28515625" style="97" bestFit="1" customWidth="1"/>
    <col min="2570" max="2816" width="11" style="97"/>
    <col min="2817" max="2817" width="4" style="97" customWidth="1"/>
    <col min="2818" max="2818" width="11" style="97"/>
    <col min="2819" max="2819" width="46" style="97" customWidth="1"/>
    <col min="2820" max="2820" width="16" style="97" customWidth="1"/>
    <col min="2821" max="2821" width="19.140625" style="97" customWidth="1"/>
    <col min="2822" max="2822" width="13.5703125" style="97" customWidth="1"/>
    <col min="2823" max="2823" width="13.140625" style="97" customWidth="1"/>
    <col min="2824" max="2824" width="14.7109375" style="97" customWidth="1"/>
    <col min="2825" max="2825" width="15.28515625" style="97" bestFit="1" customWidth="1"/>
    <col min="2826" max="3072" width="11" style="97"/>
    <col min="3073" max="3073" width="4" style="97" customWidth="1"/>
    <col min="3074" max="3074" width="11" style="97"/>
    <col min="3075" max="3075" width="46" style="97" customWidth="1"/>
    <col min="3076" max="3076" width="16" style="97" customWidth="1"/>
    <col min="3077" max="3077" width="19.140625" style="97" customWidth="1"/>
    <col min="3078" max="3078" width="13.5703125" style="97" customWidth="1"/>
    <col min="3079" max="3079" width="13.140625" style="97" customWidth="1"/>
    <col min="3080" max="3080" width="14.7109375" style="97" customWidth="1"/>
    <col min="3081" max="3081" width="15.28515625" style="97" bestFit="1" customWidth="1"/>
    <col min="3082" max="3328" width="11" style="97"/>
    <col min="3329" max="3329" width="4" style="97" customWidth="1"/>
    <col min="3330" max="3330" width="11" style="97"/>
    <col min="3331" max="3331" width="46" style="97" customWidth="1"/>
    <col min="3332" max="3332" width="16" style="97" customWidth="1"/>
    <col min="3333" max="3333" width="19.140625" style="97" customWidth="1"/>
    <col min="3334" max="3334" width="13.5703125" style="97" customWidth="1"/>
    <col min="3335" max="3335" width="13.140625" style="97" customWidth="1"/>
    <col min="3336" max="3336" width="14.7109375" style="97" customWidth="1"/>
    <col min="3337" max="3337" width="15.28515625" style="97" bestFit="1" customWidth="1"/>
    <col min="3338" max="3584" width="11" style="97"/>
    <col min="3585" max="3585" width="4" style="97" customWidth="1"/>
    <col min="3586" max="3586" width="11" style="97"/>
    <col min="3587" max="3587" width="46" style="97" customWidth="1"/>
    <col min="3588" max="3588" width="16" style="97" customWidth="1"/>
    <col min="3589" max="3589" width="19.140625" style="97" customWidth="1"/>
    <col min="3590" max="3590" width="13.5703125" style="97" customWidth="1"/>
    <col min="3591" max="3591" width="13.140625" style="97" customWidth="1"/>
    <col min="3592" max="3592" width="14.7109375" style="97" customWidth="1"/>
    <col min="3593" max="3593" width="15.28515625" style="97" bestFit="1" customWidth="1"/>
    <col min="3594" max="3840" width="11" style="97"/>
    <col min="3841" max="3841" width="4" style="97" customWidth="1"/>
    <col min="3842" max="3842" width="11" style="97"/>
    <col min="3843" max="3843" width="46" style="97" customWidth="1"/>
    <col min="3844" max="3844" width="16" style="97" customWidth="1"/>
    <col min="3845" max="3845" width="19.140625" style="97" customWidth="1"/>
    <col min="3846" max="3846" width="13.5703125" style="97" customWidth="1"/>
    <col min="3847" max="3847" width="13.140625" style="97" customWidth="1"/>
    <col min="3848" max="3848" width="14.7109375" style="97" customWidth="1"/>
    <col min="3849" max="3849" width="15.28515625" style="97" bestFit="1" customWidth="1"/>
    <col min="3850" max="4096" width="11" style="97"/>
    <col min="4097" max="4097" width="4" style="97" customWidth="1"/>
    <col min="4098" max="4098" width="11" style="97"/>
    <col min="4099" max="4099" width="46" style="97" customWidth="1"/>
    <col min="4100" max="4100" width="16" style="97" customWidth="1"/>
    <col min="4101" max="4101" width="19.140625" style="97" customWidth="1"/>
    <col min="4102" max="4102" width="13.5703125" style="97" customWidth="1"/>
    <col min="4103" max="4103" width="13.140625" style="97" customWidth="1"/>
    <col min="4104" max="4104" width="14.7109375" style="97" customWidth="1"/>
    <col min="4105" max="4105" width="15.28515625" style="97" bestFit="1" customWidth="1"/>
    <col min="4106" max="4352" width="11" style="97"/>
    <col min="4353" max="4353" width="4" style="97" customWidth="1"/>
    <col min="4354" max="4354" width="11" style="97"/>
    <col min="4355" max="4355" width="46" style="97" customWidth="1"/>
    <col min="4356" max="4356" width="16" style="97" customWidth="1"/>
    <col min="4357" max="4357" width="19.140625" style="97" customWidth="1"/>
    <col min="4358" max="4358" width="13.5703125" style="97" customWidth="1"/>
    <col min="4359" max="4359" width="13.140625" style="97" customWidth="1"/>
    <col min="4360" max="4360" width="14.7109375" style="97" customWidth="1"/>
    <col min="4361" max="4361" width="15.28515625" style="97" bestFit="1" customWidth="1"/>
    <col min="4362" max="4608" width="11" style="97"/>
    <col min="4609" max="4609" width="4" style="97" customWidth="1"/>
    <col min="4610" max="4610" width="11" style="97"/>
    <col min="4611" max="4611" width="46" style="97" customWidth="1"/>
    <col min="4612" max="4612" width="16" style="97" customWidth="1"/>
    <col min="4613" max="4613" width="19.140625" style="97" customWidth="1"/>
    <col min="4614" max="4614" width="13.5703125" style="97" customWidth="1"/>
    <col min="4615" max="4615" width="13.140625" style="97" customWidth="1"/>
    <col min="4616" max="4616" width="14.7109375" style="97" customWidth="1"/>
    <col min="4617" max="4617" width="15.28515625" style="97" bestFit="1" customWidth="1"/>
    <col min="4618" max="4864" width="11" style="97"/>
    <col min="4865" max="4865" width="4" style="97" customWidth="1"/>
    <col min="4866" max="4866" width="11" style="97"/>
    <col min="4867" max="4867" width="46" style="97" customWidth="1"/>
    <col min="4868" max="4868" width="16" style="97" customWidth="1"/>
    <col min="4869" max="4869" width="19.140625" style="97" customWidth="1"/>
    <col min="4870" max="4870" width="13.5703125" style="97" customWidth="1"/>
    <col min="4871" max="4871" width="13.140625" style="97" customWidth="1"/>
    <col min="4872" max="4872" width="14.7109375" style="97" customWidth="1"/>
    <col min="4873" max="4873" width="15.28515625" style="97" bestFit="1" customWidth="1"/>
    <col min="4874" max="5120" width="11" style="97"/>
    <col min="5121" max="5121" width="4" style="97" customWidth="1"/>
    <col min="5122" max="5122" width="11" style="97"/>
    <col min="5123" max="5123" width="46" style="97" customWidth="1"/>
    <col min="5124" max="5124" width="16" style="97" customWidth="1"/>
    <col min="5125" max="5125" width="19.140625" style="97" customWidth="1"/>
    <col min="5126" max="5126" width="13.5703125" style="97" customWidth="1"/>
    <col min="5127" max="5127" width="13.140625" style="97" customWidth="1"/>
    <col min="5128" max="5128" width="14.7109375" style="97" customWidth="1"/>
    <col min="5129" max="5129" width="15.28515625" style="97" bestFit="1" customWidth="1"/>
    <col min="5130" max="5376" width="11" style="97"/>
    <col min="5377" max="5377" width="4" style="97" customWidth="1"/>
    <col min="5378" max="5378" width="11" style="97"/>
    <col min="5379" max="5379" width="46" style="97" customWidth="1"/>
    <col min="5380" max="5380" width="16" style="97" customWidth="1"/>
    <col min="5381" max="5381" width="19.140625" style="97" customWidth="1"/>
    <col min="5382" max="5382" width="13.5703125" style="97" customWidth="1"/>
    <col min="5383" max="5383" width="13.140625" style="97" customWidth="1"/>
    <col min="5384" max="5384" width="14.7109375" style="97" customWidth="1"/>
    <col min="5385" max="5385" width="15.28515625" style="97" bestFit="1" customWidth="1"/>
    <col min="5386" max="5632" width="11" style="97"/>
    <col min="5633" max="5633" width="4" style="97" customWidth="1"/>
    <col min="5634" max="5634" width="11" style="97"/>
    <col min="5635" max="5635" width="46" style="97" customWidth="1"/>
    <col min="5636" max="5636" width="16" style="97" customWidth="1"/>
    <col min="5637" max="5637" width="19.140625" style="97" customWidth="1"/>
    <col min="5638" max="5638" width="13.5703125" style="97" customWidth="1"/>
    <col min="5639" max="5639" width="13.140625" style="97" customWidth="1"/>
    <col min="5640" max="5640" width="14.7109375" style="97" customWidth="1"/>
    <col min="5641" max="5641" width="15.28515625" style="97" bestFit="1" customWidth="1"/>
    <col min="5642" max="5888" width="11" style="97"/>
    <col min="5889" max="5889" width="4" style="97" customWidth="1"/>
    <col min="5890" max="5890" width="11" style="97"/>
    <col min="5891" max="5891" width="46" style="97" customWidth="1"/>
    <col min="5892" max="5892" width="16" style="97" customWidth="1"/>
    <col min="5893" max="5893" width="19.140625" style="97" customWidth="1"/>
    <col min="5894" max="5894" width="13.5703125" style="97" customWidth="1"/>
    <col min="5895" max="5895" width="13.140625" style="97" customWidth="1"/>
    <col min="5896" max="5896" width="14.7109375" style="97" customWidth="1"/>
    <col min="5897" max="5897" width="15.28515625" style="97" bestFit="1" customWidth="1"/>
    <col min="5898" max="6144" width="11" style="97"/>
    <col min="6145" max="6145" width="4" style="97" customWidth="1"/>
    <col min="6146" max="6146" width="11" style="97"/>
    <col min="6147" max="6147" width="46" style="97" customWidth="1"/>
    <col min="6148" max="6148" width="16" style="97" customWidth="1"/>
    <col min="6149" max="6149" width="19.140625" style="97" customWidth="1"/>
    <col min="6150" max="6150" width="13.5703125" style="97" customWidth="1"/>
    <col min="6151" max="6151" width="13.140625" style="97" customWidth="1"/>
    <col min="6152" max="6152" width="14.7109375" style="97" customWidth="1"/>
    <col min="6153" max="6153" width="15.28515625" style="97" bestFit="1" customWidth="1"/>
    <col min="6154" max="6400" width="11" style="97"/>
    <col min="6401" max="6401" width="4" style="97" customWidth="1"/>
    <col min="6402" max="6402" width="11" style="97"/>
    <col min="6403" max="6403" width="46" style="97" customWidth="1"/>
    <col min="6404" max="6404" width="16" style="97" customWidth="1"/>
    <col min="6405" max="6405" width="19.140625" style="97" customWidth="1"/>
    <col min="6406" max="6406" width="13.5703125" style="97" customWidth="1"/>
    <col min="6407" max="6407" width="13.140625" style="97" customWidth="1"/>
    <col min="6408" max="6408" width="14.7109375" style="97" customWidth="1"/>
    <col min="6409" max="6409" width="15.28515625" style="97" bestFit="1" customWidth="1"/>
    <col min="6410" max="6656" width="11" style="97"/>
    <col min="6657" max="6657" width="4" style="97" customWidth="1"/>
    <col min="6658" max="6658" width="11" style="97"/>
    <col min="6659" max="6659" width="46" style="97" customWidth="1"/>
    <col min="6660" max="6660" width="16" style="97" customWidth="1"/>
    <col min="6661" max="6661" width="19.140625" style="97" customWidth="1"/>
    <col min="6662" max="6662" width="13.5703125" style="97" customWidth="1"/>
    <col min="6663" max="6663" width="13.140625" style="97" customWidth="1"/>
    <col min="6664" max="6664" width="14.7109375" style="97" customWidth="1"/>
    <col min="6665" max="6665" width="15.28515625" style="97" bestFit="1" customWidth="1"/>
    <col min="6666" max="6912" width="11" style="97"/>
    <col min="6913" max="6913" width="4" style="97" customWidth="1"/>
    <col min="6914" max="6914" width="11" style="97"/>
    <col min="6915" max="6915" width="46" style="97" customWidth="1"/>
    <col min="6916" max="6916" width="16" style="97" customWidth="1"/>
    <col min="6917" max="6917" width="19.140625" style="97" customWidth="1"/>
    <col min="6918" max="6918" width="13.5703125" style="97" customWidth="1"/>
    <col min="6919" max="6919" width="13.140625" style="97" customWidth="1"/>
    <col min="6920" max="6920" width="14.7109375" style="97" customWidth="1"/>
    <col min="6921" max="6921" width="15.28515625" style="97" bestFit="1" customWidth="1"/>
    <col min="6922" max="7168" width="11" style="97"/>
    <col min="7169" max="7169" width="4" style="97" customWidth="1"/>
    <col min="7170" max="7170" width="11" style="97"/>
    <col min="7171" max="7171" width="46" style="97" customWidth="1"/>
    <col min="7172" max="7172" width="16" style="97" customWidth="1"/>
    <col min="7173" max="7173" width="19.140625" style="97" customWidth="1"/>
    <col min="7174" max="7174" width="13.5703125" style="97" customWidth="1"/>
    <col min="7175" max="7175" width="13.140625" style="97" customWidth="1"/>
    <col min="7176" max="7176" width="14.7109375" style="97" customWidth="1"/>
    <col min="7177" max="7177" width="15.28515625" style="97" bestFit="1" customWidth="1"/>
    <col min="7178" max="7424" width="11" style="97"/>
    <col min="7425" max="7425" width="4" style="97" customWidth="1"/>
    <col min="7426" max="7426" width="11" style="97"/>
    <col min="7427" max="7427" width="46" style="97" customWidth="1"/>
    <col min="7428" max="7428" width="16" style="97" customWidth="1"/>
    <col min="7429" max="7429" width="19.140625" style="97" customWidth="1"/>
    <col min="7430" max="7430" width="13.5703125" style="97" customWidth="1"/>
    <col min="7431" max="7431" width="13.140625" style="97" customWidth="1"/>
    <col min="7432" max="7432" width="14.7109375" style="97" customWidth="1"/>
    <col min="7433" max="7433" width="15.28515625" style="97" bestFit="1" customWidth="1"/>
    <col min="7434" max="7680" width="11" style="97"/>
    <col min="7681" max="7681" width="4" style="97" customWidth="1"/>
    <col min="7682" max="7682" width="11" style="97"/>
    <col min="7683" max="7683" width="46" style="97" customWidth="1"/>
    <col min="7684" max="7684" width="16" style="97" customWidth="1"/>
    <col min="7685" max="7685" width="19.140625" style="97" customWidth="1"/>
    <col min="7686" max="7686" width="13.5703125" style="97" customWidth="1"/>
    <col min="7687" max="7687" width="13.140625" style="97" customWidth="1"/>
    <col min="7688" max="7688" width="14.7109375" style="97" customWidth="1"/>
    <col min="7689" max="7689" width="15.28515625" style="97" bestFit="1" customWidth="1"/>
    <col min="7690" max="7936" width="11" style="97"/>
    <col min="7937" max="7937" width="4" style="97" customWidth="1"/>
    <col min="7938" max="7938" width="11" style="97"/>
    <col min="7939" max="7939" width="46" style="97" customWidth="1"/>
    <col min="7940" max="7940" width="16" style="97" customWidth="1"/>
    <col min="7941" max="7941" width="19.140625" style="97" customWidth="1"/>
    <col min="7942" max="7942" width="13.5703125" style="97" customWidth="1"/>
    <col min="7943" max="7943" width="13.140625" style="97" customWidth="1"/>
    <col min="7944" max="7944" width="14.7109375" style="97" customWidth="1"/>
    <col min="7945" max="7945" width="15.28515625" style="97" bestFit="1" customWidth="1"/>
    <col min="7946" max="8192" width="11" style="97"/>
    <col min="8193" max="8193" width="4" style="97" customWidth="1"/>
    <col min="8194" max="8194" width="11" style="97"/>
    <col min="8195" max="8195" width="46" style="97" customWidth="1"/>
    <col min="8196" max="8196" width="16" style="97" customWidth="1"/>
    <col min="8197" max="8197" width="19.140625" style="97" customWidth="1"/>
    <col min="8198" max="8198" width="13.5703125" style="97" customWidth="1"/>
    <col min="8199" max="8199" width="13.140625" style="97" customWidth="1"/>
    <col min="8200" max="8200" width="14.7109375" style="97" customWidth="1"/>
    <col min="8201" max="8201" width="15.28515625" style="97" bestFit="1" customWidth="1"/>
    <col min="8202" max="8448" width="11" style="97"/>
    <col min="8449" max="8449" width="4" style="97" customWidth="1"/>
    <col min="8450" max="8450" width="11" style="97"/>
    <col min="8451" max="8451" width="46" style="97" customWidth="1"/>
    <col min="8452" max="8452" width="16" style="97" customWidth="1"/>
    <col min="8453" max="8453" width="19.140625" style="97" customWidth="1"/>
    <col min="8454" max="8454" width="13.5703125" style="97" customWidth="1"/>
    <col min="8455" max="8455" width="13.140625" style="97" customWidth="1"/>
    <col min="8456" max="8456" width="14.7109375" style="97" customWidth="1"/>
    <col min="8457" max="8457" width="15.28515625" style="97" bestFit="1" customWidth="1"/>
    <col min="8458" max="8704" width="11" style="97"/>
    <col min="8705" max="8705" width="4" style="97" customWidth="1"/>
    <col min="8706" max="8706" width="11" style="97"/>
    <col min="8707" max="8707" width="46" style="97" customWidth="1"/>
    <col min="8708" max="8708" width="16" style="97" customWidth="1"/>
    <col min="8709" max="8709" width="19.140625" style="97" customWidth="1"/>
    <col min="8710" max="8710" width="13.5703125" style="97" customWidth="1"/>
    <col min="8711" max="8711" width="13.140625" style="97" customWidth="1"/>
    <col min="8712" max="8712" width="14.7109375" style="97" customWidth="1"/>
    <col min="8713" max="8713" width="15.28515625" style="97" bestFit="1" customWidth="1"/>
    <col min="8714" max="8960" width="11" style="97"/>
    <col min="8961" max="8961" width="4" style="97" customWidth="1"/>
    <col min="8962" max="8962" width="11" style="97"/>
    <col min="8963" max="8963" width="46" style="97" customWidth="1"/>
    <col min="8964" max="8964" width="16" style="97" customWidth="1"/>
    <col min="8965" max="8965" width="19.140625" style="97" customWidth="1"/>
    <col min="8966" max="8966" width="13.5703125" style="97" customWidth="1"/>
    <col min="8967" max="8967" width="13.140625" style="97" customWidth="1"/>
    <col min="8968" max="8968" width="14.7109375" style="97" customWidth="1"/>
    <col min="8969" max="8969" width="15.28515625" style="97" bestFit="1" customWidth="1"/>
    <col min="8970" max="9216" width="11" style="97"/>
    <col min="9217" max="9217" width="4" style="97" customWidth="1"/>
    <col min="9218" max="9218" width="11" style="97"/>
    <col min="9219" max="9219" width="46" style="97" customWidth="1"/>
    <col min="9220" max="9220" width="16" style="97" customWidth="1"/>
    <col min="9221" max="9221" width="19.140625" style="97" customWidth="1"/>
    <col min="9222" max="9222" width="13.5703125" style="97" customWidth="1"/>
    <col min="9223" max="9223" width="13.140625" style="97" customWidth="1"/>
    <col min="9224" max="9224" width="14.7109375" style="97" customWidth="1"/>
    <col min="9225" max="9225" width="15.28515625" style="97" bestFit="1" customWidth="1"/>
    <col min="9226" max="9472" width="11" style="97"/>
    <col min="9473" max="9473" width="4" style="97" customWidth="1"/>
    <col min="9474" max="9474" width="11" style="97"/>
    <col min="9475" max="9475" width="46" style="97" customWidth="1"/>
    <col min="9476" max="9476" width="16" style="97" customWidth="1"/>
    <col min="9477" max="9477" width="19.140625" style="97" customWidth="1"/>
    <col min="9478" max="9478" width="13.5703125" style="97" customWidth="1"/>
    <col min="9479" max="9479" width="13.140625" style="97" customWidth="1"/>
    <col min="9480" max="9480" width="14.7109375" style="97" customWidth="1"/>
    <col min="9481" max="9481" width="15.28515625" style="97" bestFit="1" customWidth="1"/>
    <col min="9482" max="9728" width="11" style="97"/>
    <col min="9729" max="9729" width="4" style="97" customWidth="1"/>
    <col min="9730" max="9730" width="11" style="97"/>
    <col min="9731" max="9731" width="46" style="97" customWidth="1"/>
    <col min="9732" max="9732" width="16" style="97" customWidth="1"/>
    <col min="9733" max="9733" width="19.140625" style="97" customWidth="1"/>
    <col min="9734" max="9734" width="13.5703125" style="97" customWidth="1"/>
    <col min="9735" max="9735" width="13.140625" style="97" customWidth="1"/>
    <col min="9736" max="9736" width="14.7109375" style="97" customWidth="1"/>
    <col min="9737" max="9737" width="15.28515625" style="97" bestFit="1" customWidth="1"/>
    <col min="9738" max="9984" width="11" style="97"/>
    <col min="9985" max="9985" width="4" style="97" customWidth="1"/>
    <col min="9986" max="9986" width="11" style="97"/>
    <col min="9987" max="9987" width="46" style="97" customWidth="1"/>
    <col min="9988" max="9988" width="16" style="97" customWidth="1"/>
    <col min="9989" max="9989" width="19.140625" style="97" customWidth="1"/>
    <col min="9990" max="9990" width="13.5703125" style="97" customWidth="1"/>
    <col min="9991" max="9991" width="13.140625" style="97" customWidth="1"/>
    <col min="9992" max="9992" width="14.7109375" style="97" customWidth="1"/>
    <col min="9993" max="9993" width="15.28515625" style="97" bestFit="1" customWidth="1"/>
    <col min="9994" max="10240" width="11" style="97"/>
    <col min="10241" max="10241" width="4" style="97" customWidth="1"/>
    <col min="10242" max="10242" width="11" style="97"/>
    <col min="10243" max="10243" width="46" style="97" customWidth="1"/>
    <col min="10244" max="10244" width="16" style="97" customWidth="1"/>
    <col min="10245" max="10245" width="19.140625" style="97" customWidth="1"/>
    <col min="10246" max="10246" width="13.5703125" style="97" customWidth="1"/>
    <col min="10247" max="10247" width="13.140625" style="97" customWidth="1"/>
    <col min="10248" max="10248" width="14.7109375" style="97" customWidth="1"/>
    <col min="10249" max="10249" width="15.28515625" style="97" bestFit="1" customWidth="1"/>
    <col min="10250" max="10496" width="11" style="97"/>
    <col min="10497" max="10497" width="4" style="97" customWidth="1"/>
    <col min="10498" max="10498" width="11" style="97"/>
    <col min="10499" max="10499" width="46" style="97" customWidth="1"/>
    <col min="10500" max="10500" width="16" style="97" customWidth="1"/>
    <col min="10501" max="10501" width="19.140625" style="97" customWidth="1"/>
    <col min="10502" max="10502" width="13.5703125" style="97" customWidth="1"/>
    <col min="10503" max="10503" width="13.140625" style="97" customWidth="1"/>
    <col min="10504" max="10504" width="14.7109375" style="97" customWidth="1"/>
    <col min="10505" max="10505" width="15.28515625" style="97" bestFit="1" customWidth="1"/>
    <col min="10506" max="10752" width="11" style="97"/>
    <col min="10753" max="10753" width="4" style="97" customWidth="1"/>
    <col min="10754" max="10754" width="11" style="97"/>
    <col min="10755" max="10755" width="46" style="97" customWidth="1"/>
    <col min="10756" max="10756" width="16" style="97" customWidth="1"/>
    <col min="10757" max="10757" width="19.140625" style="97" customWidth="1"/>
    <col min="10758" max="10758" width="13.5703125" style="97" customWidth="1"/>
    <col min="10759" max="10759" width="13.140625" style="97" customWidth="1"/>
    <col min="10760" max="10760" width="14.7109375" style="97" customWidth="1"/>
    <col min="10761" max="10761" width="15.28515625" style="97" bestFit="1" customWidth="1"/>
    <col min="10762" max="11008" width="11" style="97"/>
    <col min="11009" max="11009" width="4" style="97" customWidth="1"/>
    <col min="11010" max="11010" width="11" style="97"/>
    <col min="11011" max="11011" width="46" style="97" customWidth="1"/>
    <col min="11012" max="11012" width="16" style="97" customWidth="1"/>
    <col min="11013" max="11013" width="19.140625" style="97" customWidth="1"/>
    <col min="11014" max="11014" width="13.5703125" style="97" customWidth="1"/>
    <col min="11015" max="11015" width="13.140625" style="97" customWidth="1"/>
    <col min="11016" max="11016" width="14.7109375" style="97" customWidth="1"/>
    <col min="11017" max="11017" width="15.28515625" style="97" bestFit="1" customWidth="1"/>
    <col min="11018" max="11264" width="11" style="97"/>
    <col min="11265" max="11265" width="4" style="97" customWidth="1"/>
    <col min="11266" max="11266" width="11" style="97"/>
    <col min="11267" max="11267" width="46" style="97" customWidth="1"/>
    <col min="11268" max="11268" width="16" style="97" customWidth="1"/>
    <col min="11269" max="11269" width="19.140625" style="97" customWidth="1"/>
    <col min="11270" max="11270" width="13.5703125" style="97" customWidth="1"/>
    <col min="11271" max="11271" width="13.140625" style="97" customWidth="1"/>
    <col min="11272" max="11272" width="14.7109375" style="97" customWidth="1"/>
    <col min="11273" max="11273" width="15.28515625" style="97" bestFit="1" customWidth="1"/>
    <col min="11274" max="11520" width="11" style="97"/>
    <col min="11521" max="11521" width="4" style="97" customWidth="1"/>
    <col min="11522" max="11522" width="11" style="97"/>
    <col min="11523" max="11523" width="46" style="97" customWidth="1"/>
    <col min="11524" max="11524" width="16" style="97" customWidth="1"/>
    <col min="11525" max="11525" width="19.140625" style="97" customWidth="1"/>
    <col min="11526" max="11526" width="13.5703125" style="97" customWidth="1"/>
    <col min="11527" max="11527" width="13.140625" style="97" customWidth="1"/>
    <col min="11528" max="11528" width="14.7109375" style="97" customWidth="1"/>
    <col min="11529" max="11529" width="15.28515625" style="97" bestFit="1" customWidth="1"/>
    <col min="11530" max="11776" width="11" style="97"/>
    <col min="11777" max="11777" width="4" style="97" customWidth="1"/>
    <col min="11778" max="11778" width="11" style="97"/>
    <col min="11779" max="11779" width="46" style="97" customWidth="1"/>
    <col min="11780" max="11780" width="16" style="97" customWidth="1"/>
    <col min="11781" max="11781" width="19.140625" style="97" customWidth="1"/>
    <col min="11782" max="11782" width="13.5703125" style="97" customWidth="1"/>
    <col min="11783" max="11783" width="13.140625" style="97" customWidth="1"/>
    <col min="11784" max="11784" width="14.7109375" style="97" customWidth="1"/>
    <col min="11785" max="11785" width="15.28515625" style="97" bestFit="1" customWidth="1"/>
    <col min="11786" max="12032" width="11" style="97"/>
    <col min="12033" max="12033" width="4" style="97" customWidth="1"/>
    <col min="12034" max="12034" width="11" style="97"/>
    <col min="12035" max="12035" width="46" style="97" customWidth="1"/>
    <col min="12036" max="12036" width="16" style="97" customWidth="1"/>
    <col min="12037" max="12037" width="19.140625" style="97" customWidth="1"/>
    <col min="12038" max="12038" width="13.5703125" style="97" customWidth="1"/>
    <col min="12039" max="12039" width="13.140625" style="97" customWidth="1"/>
    <col min="12040" max="12040" width="14.7109375" style="97" customWidth="1"/>
    <col min="12041" max="12041" width="15.28515625" style="97" bestFit="1" customWidth="1"/>
    <col min="12042" max="12288" width="11" style="97"/>
    <col min="12289" max="12289" width="4" style="97" customWidth="1"/>
    <col min="12290" max="12290" width="11" style="97"/>
    <col min="12291" max="12291" width="46" style="97" customWidth="1"/>
    <col min="12292" max="12292" width="16" style="97" customWidth="1"/>
    <col min="12293" max="12293" width="19.140625" style="97" customWidth="1"/>
    <col min="12294" max="12294" width="13.5703125" style="97" customWidth="1"/>
    <col min="12295" max="12295" width="13.140625" style="97" customWidth="1"/>
    <col min="12296" max="12296" width="14.7109375" style="97" customWidth="1"/>
    <col min="12297" max="12297" width="15.28515625" style="97" bestFit="1" customWidth="1"/>
    <col min="12298" max="12544" width="11" style="97"/>
    <col min="12545" max="12545" width="4" style="97" customWidth="1"/>
    <col min="12546" max="12546" width="11" style="97"/>
    <col min="12547" max="12547" width="46" style="97" customWidth="1"/>
    <col min="12548" max="12548" width="16" style="97" customWidth="1"/>
    <col min="12549" max="12549" width="19.140625" style="97" customWidth="1"/>
    <col min="12550" max="12550" width="13.5703125" style="97" customWidth="1"/>
    <col min="12551" max="12551" width="13.140625" style="97" customWidth="1"/>
    <col min="12552" max="12552" width="14.7109375" style="97" customWidth="1"/>
    <col min="12553" max="12553" width="15.28515625" style="97" bestFit="1" customWidth="1"/>
    <col min="12554" max="12800" width="11" style="97"/>
    <col min="12801" max="12801" width="4" style="97" customWidth="1"/>
    <col min="12802" max="12802" width="11" style="97"/>
    <col min="12803" max="12803" width="46" style="97" customWidth="1"/>
    <col min="12804" max="12804" width="16" style="97" customWidth="1"/>
    <col min="12805" max="12805" width="19.140625" style="97" customWidth="1"/>
    <col min="12806" max="12806" width="13.5703125" style="97" customWidth="1"/>
    <col min="12807" max="12807" width="13.140625" style="97" customWidth="1"/>
    <col min="12808" max="12808" width="14.7109375" style="97" customWidth="1"/>
    <col min="12809" max="12809" width="15.28515625" style="97" bestFit="1" customWidth="1"/>
    <col min="12810" max="13056" width="11" style="97"/>
    <col min="13057" max="13057" width="4" style="97" customWidth="1"/>
    <col min="13058" max="13058" width="11" style="97"/>
    <col min="13059" max="13059" width="46" style="97" customWidth="1"/>
    <col min="13060" max="13060" width="16" style="97" customWidth="1"/>
    <col min="13061" max="13061" width="19.140625" style="97" customWidth="1"/>
    <col min="13062" max="13062" width="13.5703125" style="97" customWidth="1"/>
    <col min="13063" max="13063" width="13.140625" style="97" customWidth="1"/>
    <col min="13064" max="13064" width="14.7109375" style="97" customWidth="1"/>
    <col min="13065" max="13065" width="15.28515625" style="97" bestFit="1" customWidth="1"/>
    <col min="13066" max="13312" width="11" style="97"/>
    <col min="13313" max="13313" width="4" style="97" customWidth="1"/>
    <col min="13314" max="13314" width="11" style="97"/>
    <col min="13315" max="13315" width="46" style="97" customWidth="1"/>
    <col min="13316" max="13316" width="16" style="97" customWidth="1"/>
    <col min="13317" max="13317" width="19.140625" style="97" customWidth="1"/>
    <col min="13318" max="13318" width="13.5703125" style="97" customWidth="1"/>
    <col min="13319" max="13319" width="13.140625" style="97" customWidth="1"/>
    <col min="13320" max="13320" width="14.7109375" style="97" customWidth="1"/>
    <col min="13321" max="13321" width="15.28515625" style="97" bestFit="1" customWidth="1"/>
    <col min="13322" max="13568" width="11" style="97"/>
    <col min="13569" max="13569" width="4" style="97" customWidth="1"/>
    <col min="13570" max="13570" width="11" style="97"/>
    <col min="13571" max="13571" width="46" style="97" customWidth="1"/>
    <col min="13572" max="13572" width="16" style="97" customWidth="1"/>
    <col min="13573" max="13573" width="19.140625" style="97" customWidth="1"/>
    <col min="13574" max="13574" width="13.5703125" style="97" customWidth="1"/>
    <col min="13575" max="13575" width="13.140625" style="97" customWidth="1"/>
    <col min="13576" max="13576" width="14.7109375" style="97" customWidth="1"/>
    <col min="13577" max="13577" width="15.28515625" style="97" bestFit="1" customWidth="1"/>
    <col min="13578" max="13824" width="11" style="97"/>
    <col min="13825" max="13825" width="4" style="97" customWidth="1"/>
    <col min="13826" max="13826" width="11" style="97"/>
    <col min="13827" max="13827" width="46" style="97" customWidth="1"/>
    <col min="13828" max="13828" width="16" style="97" customWidth="1"/>
    <col min="13829" max="13829" width="19.140625" style="97" customWidth="1"/>
    <col min="13830" max="13830" width="13.5703125" style="97" customWidth="1"/>
    <col min="13831" max="13831" width="13.140625" style="97" customWidth="1"/>
    <col min="13832" max="13832" width="14.7109375" style="97" customWidth="1"/>
    <col min="13833" max="13833" width="15.28515625" style="97" bestFit="1" customWidth="1"/>
    <col min="13834" max="14080" width="11" style="97"/>
    <col min="14081" max="14081" width="4" style="97" customWidth="1"/>
    <col min="14082" max="14082" width="11" style="97"/>
    <col min="14083" max="14083" width="46" style="97" customWidth="1"/>
    <col min="14084" max="14084" width="16" style="97" customWidth="1"/>
    <col min="14085" max="14085" width="19.140625" style="97" customWidth="1"/>
    <col min="14086" max="14086" width="13.5703125" style="97" customWidth="1"/>
    <col min="14087" max="14087" width="13.140625" style="97" customWidth="1"/>
    <col min="14088" max="14088" width="14.7109375" style="97" customWidth="1"/>
    <col min="14089" max="14089" width="15.28515625" style="97" bestFit="1" customWidth="1"/>
    <col min="14090" max="14336" width="11" style="97"/>
    <col min="14337" max="14337" width="4" style="97" customWidth="1"/>
    <col min="14338" max="14338" width="11" style="97"/>
    <col min="14339" max="14339" width="46" style="97" customWidth="1"/>
    <col min="14340" max="14340" width="16" style="97" customWidth="1"/>
    <col min="14341" max="14341" width="19.140625" style="97" customWidth="1"/>
    <col min="14342" max="14342" width="13.5703125" style="97" customWidth="1"/>
    <col min="14343" max="14343" width="13.140625" style="97" customWidth="1"/>
    <col min="14344" max="14344" width="14.7109375" style="97" customWidth="1"/>
    <col min="14345" max="14345" width="15.28515625" style="97" bestFit="1" customWidth="1"/>
    <col min="14346" max="14592" width="11" style="97"/>
    <col min="14593" max="14593" width="4" style="97" customWidth="1"/>
    <col min="14594" max="14594" width="11" style="97"/>
    <col min="14595" max="14595" width="46" style="97" customWidth="1"/>
    <col min="14596" max="14596" width="16" style="97" customWidth="1"/>
    <col min="14597" max="14597" width="19.140625" style="97" customWidth="1"/>
    <col min="14598" max="14598" width="13.5703125" style="97" customWidth="1"/>
    <col min="14599" max="14599" width="13.140625" style="97" customWidth="1"/>
    <col min="14600" max="14600" width="14.7109375" style="97" customWidth="1"/>
    <col min="14601" max="14601" width="15.28515625" style="97" bestFit="1" customWidth="1"/>
    <col min="14602" max="14848" width="11" style="97"/>
    <col min="14849" max="14849" width="4" style="97" customWidth="1"/>
    <col min="14850" max="14850" width="11" style="97"/>
    <col min="14851" max="14851" width="46" style="97" customWidth="1"/>
    <col min="14852" max="14852" width="16" style="97" customWidth="1"/>
    <col min="14853" max="14853" width="19.140625" style="97" customWidth="1"/>
    <col min="14854" max="14854" width="13.5703125" style="97" customWidth="1"/>
    <col min="14855" max="14855" width="13.140625" style="97" customWidth="1"/>
    <col min="14856" max="14856" width="14.7109375" style="97" customWidth="1"/>
    <col min="14857" max="14857" width="15.28515625" style="97" bestFit="1" customWidth="1"/>
    <col min="14858" max="15104" width="11" style="97"/>
    <col min="15105" max="15105" width="4" style="97" customWidth="1"/>
    <col min="15106" max="15106" width="11" style="97"/>
    <col min="15107" max="15107" width="46" style="97" customWidth="1"/>
    <col min="15108" max="15108" width="16" style="97" customWidth="1"/>
    <col min="15109" max="15109" width="19.140625" style="97" customWidth="1"/>
    <col min="15110" max="15110" width="13.5703125" style="97" customWidth="1"/>
    <col min="15111" max="15111" width="13.140625" style="97" customWidth="1"/>
    <col min="15112" max="15112" width="14.7109375" style="97" customWidth="1"/>
    <col min="15113" max="15113" width="15.28515625" style="97" bestFit="1" customWidth="1"/>
    <col min="15114" max="15360" width="11" style="97"/>
    <col min="15361" max="15361" width="4" style="97" customWidth="1"/>
    <col min="15362" max="15362" width="11" style="97"/>
    <col min="15363" max="15363" width="46" style="97" customWidth="1"/>
    <col min="15364" max="15364" width="16" style="97" customWidth="1"/>
    <col min="15365" max="15365" width="19.140625" style="97" customWidth="1"/>
    <col min="15366" max="15366" width="13.5703125" style="97" customWidth="1"/>
    <col min="15367" max="15367" width="13.140625" style="97" customWidth="1"/>
    <col min="15368" max="15368" width="14.7109375" style="97" customWidth="1"/>
    <col min="15369" max="15369" width="15.28515625" style="97" bestFit="1" customWidth="1"/>
    <col min="15370" max="15616" width="11" style="97"/>
    <col min="15617" max="15617" width="4" style="97" customWidth="1"/>
    <col min="15618" max="15618" width="11" style="97"/>
    <col min="15619" max="15619" width="46" style="97" customWidth="1"/>
    <col min="15620" max="15620" width="16" style="97" customWidth="1"/>
    <col min="15621" max="15621" width="19.140625" style="97" customWidth="1"/>
    <col min="15622" max="15622" width="13.5703125" style="97" customWidth="1"/>
    <col min="15623" max="15623" width="13.140625" style="97" customWidth="1"/>
    <col min="15624" max="15624" width="14.7109375" style="97" customWidth="1"/>
    <col min="15625" max="15625" width="15.28515625" style="97" bestFit="1" customWidth="1"/>
    <col min="15626" max="15872" width="11" style="97"/>
    <col min="15873" max="15873" width="4" style="97" customWidth="1"/>
    <col min="15874" max="15874" width="11" style="97"/>
    <col min="15875" max="15875" width="46" style="97" customWidth="1"/>
    <col min="15876" max="15876" width="16" style="97" customWidth="1"/>
    <col min="15877" max="15877" width="19.140625" style="97" customWidth="1"/>
    <col min="15878" max="15878" width="13.5703125" style="97" customWidth="1"/>
    <col min="15879" max="15879" width="13.140625" style="97" customWidth="1"/>
    <col min="15880" max="15880" width="14.7109375" style="97" customWidth="1"/>
    <col min="15881" max="15881" width="15.28515625" style="97" bestFit="1" customWidth="1"/>
    <col min="15882" max="16128" width="11" style="97"/>
    <col min="16129" max="16129" width="4" style="97" customWidth="1"/>
    <col min="16130" max="16130" width="11" style="97"/>
    <col min="16131" max="16131" width="46" style="97" customWidth="1"/>
    <col min="16132" max="16132" width="16" style="97" customWidth="1"/>
    <col min="16133" max="16133" width="19.140625" style="97" customWidth="1"/>
    <col min="16134" max="16134" width="13.5703125" style="97" customWidth="1"/>
    <col min="16135" max="16135" width="13.140625" style="97" customWidth="1"/>
    <col min="16136" max="16136" width="14.7109375" style="97" customWidth="1"/>
    <col min="16137" max="16137" width="15.28515625" style="97" bestFit="1" customWidth="1"/>
    <col min="16138" max="16384" width="11" style="97"/>
  </cols>
  <sheetData>
    <row r="1" spans="1:11" x14ac:dyDescent="0.2">
      <c r="A1" s="16"/>
      <c r="B1" s="299" t="s">
        <v>91</v>
      </c>
      <c r="C1" s="300"/>
      <c r="D1" s="300"/>
      <c r="E1" s="300"/>
      <c r="F1" s="300"/>
      <c r="G1" s="300"/>
      <c r="H1" s="300"/>
      <c r="I1" s="357"/>
    </row>
    <row r="2" spans="1:11" x14ac:dyDescent="0.2">
      <c r="A2" s="16"/>
      <c r="B2" s="341" t="s">
        <v>390</v>
      </c>
      <c r="C2" s="342"/>
      <c r="D2" s="342"/>
      <c r="E2" s="342"/>
      <c r="F2" s="342"/>
      <c r="G2" s="342"/>
      <c r="H2" s="342"/>
      <c r="I2" s="358"/>
    </row>
    <row r="3" spans="1:11" x14ac:dyDescent="0.2">
      <c r="A3" s="16"/>
      <c r="B3" s="341" t="s">
        <v>391</v>
      </c>
      <c r="C3" s="342"/>
      <c r="D3" s="342"/>
      <c r="E3" s="342"/>
      <c r="F3" s="342"/>
      <c r="G3" s="342"/>
      <c r="H3" s="342"/>
      <c r="I3" s="358"/>
    </row>
    <row r="4" spans="1:11" x14ac:dyDescent="0.2">
      <c r="A4" s="16"/>
      <c r="B4" s="341" t="s">
        <v>210</v>
      </c>
      <c r="C4" s="342"/>
      <c r="D4" s="342"/>
      <c r="E4" s="342"/>
      <c r="F4" s="342"/>
      <c r="G4" s="342"/>
      <c r="H4" s="342"/>
      <c r="I4" s="358"/>
    </row>
    <row r="5" spans="1:11" ht="13.5" thickBot="1" x14ac:dyDescent="0.25">
      <c r="A5" s="16"/>
      <c r="B5" s="344" t="s">
        <v>0</v>
      </c>
      <c r="C5" s="345"/>
      <c r="D5" s="345"/>
      <c r="E5" s="345"/>
      <c r="F5" s="345"/>
      <c r="G5" s="345"/>
      <c r="H5" s="345"/>
      <c r="I5" s="359"/>
    </row>
    <row r="6" spans="1:11" ht="15.75" customHeight="1" x14ac:dyDescent="0.2">
      <c r="A6" s="16"/>
      <c r="B6" s="299" t="s">
        <v>94</v>
      </c>
      <c r="C6" s="301"/>
      <c r="D6" s="299" t="s">
        <v>81</v>
      </c>
      <c r="E6" s="300"/>
      <c r="F6" s="300"/>
      <c r="G6" s="300"/>
      <c r="H6" s="301"/>
      <c r="I6" s="350" t="s">
        <v>392</v>
      </c>
    </row>
    <row r="7" spans="1:11" ht="15" customHeight="1" thickBot="1" x14ac:dyDescent="0.25">
      <c r="A7" s="16"/>
      <c r="B7" s="341"/>
      <c r="C7" s="343"/>
      <c r="D7" s="344"/>
      <c r="E7" s="345"/>
      <c r="F7" s="345"/>
      <c r="G7" s="345"/>
      <c r="H7" s="346"/>
      <c r="I7" s="351"/>
    </row>
    <row r="8" spans="1:11" ht="24.75" thickBot="1" x14ac:dyDescent="0.25">
      <c r="A8" s="16"/>
      <c r="B8" s="344"/>
      <c r="C8" s="346"/>
      <c r="D8" s="122" t="s">
        <v>290</v>
      </c>
      <c r="E8" s="123" t="s">
        <v>393</v>
      </c>
      <c r="F8" s="122" t="s">
        <v>394</v>
      </c>
      <c r="G8" s="122" t="s">
        <v>74</v>
      </c>
      <c r="H8" s="122" t="s">
        <v>291</v>
      </c>
      <c r="I8" s="352"/>
    </row>
    <row r="9" spans="1:11" x14ac:dyDescent="0.2">
      <c r="A9" s="16"/>
      <c r="B9" s="124" t="s">
        <v>395</v>
      </c>
      <c r="C9" s="125"/>
      <c r="D9" s="126">
        <f t="shared" ref="D9:I9" si="0">D10+D18+D28+D38+D48+D58+D71+D75+D62</f>
        <v>11778000</v>
      </c>
      <c r="E9" s="126">
        <f t="shared" si="0"/>
        <v>104885.80000000005</v>
      </c>
      <c r="F9" s="126">
        <f t="shared" si="0"/>
        <v>11882885.800000001</v>
      </c>
      <c r="G9" s="126">
        <f t="shared" si="0"/>
        <v>11882885.800000001</v>
      </c>
      <c r="H9" s="126">
        <f t="shared" si="0"/>
        <v>11882885.779999999</v>
      </c>
      <c r="I9" s="126">
        <f t="shared" si="0"/>
        <v>0</v>
      </c>
      <c r="K9" s="114"/>
    </row>
    <row r="10" spans="1:11" x14ac:dyDescent="0.2">
      <c r="A10" s="16"/>
      <c r="B10" s="127" t="s">
        <v>396</v>
      </c>
      <c r="C10" s="128"/>
      <c r="D10" s="110">
        <f t="shared" ref="D10:I10" si="1">SUM(D11:D17)</f>
        <v>8297400</v>
      </c>
      <c r="E10" s="253">
        <f t="shared" si="1"/>
        <v>-1753848.92</v>
      </c>
      <c r="F10" s="110">
        <f t="shared" si="1"/>
        <v>6543551.0800000001</v>
      </c>
      <c r="G10" s="110">
        <f t="shared" si="1"/>
        <v>6543551.0800000001</v>
      </c>
      <c r="H10" s="110">
        <f t="shared" si="1"/>
        <v>6543551.0800000001</v>
      </c>
      <c r="I10" s="110">
        <f t="shared" si="1"/>
        <v>0</v>
      </c>
    </row>
    <row r="11" spans="1:11" x14ac:dyDescent="0.2">
      <c r="A11" s="16"/>
      <c r="B11" s="129" t="s">
        <v>397</v>
      </c>
      <c r="C11" s="17"/>
      <c r="D11" s="110">
        <v>3099000</v>
      </c>
      <c r="E11" s="251">
        <v>-269485.58</v>
      </c>
      <c r="F11" s="102">
        <f>D11+E11</f>
        <v>2829514.42</v>
      </c>
      <c r="G11" s="102">
        <v>2829514.42</v>
      </c>
      <c r="H11" s="102">
        <v>2829514.42</v>
      </c>
      <c r="I11" s="102">
        <f>F11-G11</f>
        <v>0</v>
      </c>
    </row>
    <row r="12" spans="1:11" x14ac:dyDescent="0.2">
      <c r="A12" s="16"/>
      <c r="B12" s="129" t="s">
        <v>398</v>
      </c>
      <c r="C12" s="17"/>
      <c r="D12" s="110">
        <v>2461200</v>
      </c>
      <c r="E12" s="251">
        <v>-203241.4</v>
      </c>
      <c r="F12" s="102">
        <f t="shared" ref="F12:F17" si="2">D12+E12</f>
        <v>2257958.6</v>
      </c>
      <c r="G12" s="102">
        <v>2257958.6</v>
      </c>
      <c r="H12" s="102">
        <v>2257958.6</v>
      </c>
      <c r="I12" s="102">
        <f t="shared" ref="I12:I17" si="3">F12-G12</f>
        <v>0</v>
      </c>
    </row>
    <row r="13" spans="1:11" x14ac:dyDescent="0.2">
      <c r="A13" s="16"/>
      <c r="B13" s="129" t="s">
        <v>399</v>
      </c>
      <c r="C13" s="17"/>
      <c r="D13" s="110">
        <v>1320800</v>
      </c>
      <c r="E13" s="251">
        <v>-1212889.26</v>
      </c>
      <c r="F13" s="102">
        <f t="shared" si="2"/>
        <v>107910.73999999999</v>
      </c>
      <c r="G13" s="102">
        <v>107910.74</v>
      </c>
      <c r="H13" s="102">
        <v>107910.74</v>
      </c>
      <c r="I13" s="102">
        <f t="shared" si="3"/>
        <v>0</v>
      </c>
    </row>
    <row r="14" spans="1:11" x14ac:dyDescent="0.2">
      <c r="A14" s="16"/>
      <c r="B14" s="129" t="s">
        <v>400</v>
      </c>
      <c r="C14" s="17"/>
      <c r="D14" s="110">
        <v>887900</v>
      </c>
      <c r="E14" s="251">
        <v>-57491.69</v>
      </c>
      <c r="F14" s="102">
        <f t="shared" si="2"/>
        <v>830408.31</v>
      </c>
      <c r="G14" s="102">
        <v>830408.31</v>
      </c>
      <c r="H14" s="102">
        <v>830408.31</v>
      </c>
      <c r="I14" s="102">
        <f t="shared" si="3"/>
        <v>0</v>
      </c>
    </row>
    <row r="15" spans="1:11" x14ac:dyDescent="0.2">
      <c r="A15" s="16"/>
      <c r="B15" s="129" t="s">
        <v>401</v>
      </c>
      <c r="C15" s="17"/>
      <c r="D15" s="110">
        <v>487500</v>
      </c>
      <c r="E15" s="251">
        <v>30259.01</v>
      </c>
      <c r="F15" s="102">
        <f t="shared" si="2"/>
        <v>517759.01</v>
      </c>
      <c r="G15" s="102">
        <v>517759.01</v>
      </c>
      <c r="H15" s="102">
        <v>517759.01</v>
      </c>
      <c r="I15" s="102">
        <f t="shared" si="3"/>
        <v>0</v>
      </c>
    </row>
    <row r="16" spans="1:11" x14ac:dyDescent="0.2">
      <c r="A16" s="16"/>
      <c r="B16" s="129" t="s">
        <v>402</v>
      </c>
      <c r="C16" s="17"/>
      <c r="D16" s="110">
        <v>41000</v>
      </c>
      <c r="E16" s="251">
        <v>-41000</v>
      </c>
      <c r="F16" s="102">
        <f t="shared" si="2"/>
        <v>0</v>
      </c>
      <c r="G16" s="102">
        <v>0</v>
      </c>
      <c r="H16" s="102">
        <v>0</v>
      </c>
      <c r="I16" s="102">
        <f t="shared" si="3"/>
        <v>0</v>
      </c>
    </row>
    <row r="17" spans="1:9" x14ac:dyDescent="0.2">
      <c r="A17" s="16"/>
      <c r="B17" s="129" t="s">
        <v>403</v>
      </c>
      <c r="C17" s="17"/>
      <c r="D17" s="110"/>
      <c r="E17" s="251"/>
      <c r="F17" s="102">
        <f t="shared" si="2"/>
        <v>0</v>
      </c>
      <c r="G17" s="102"/>
      <c r="H17" s="102"/>
      <c r="I17" s="102">
        <f t="shared" si="3"/>
        <v>0</v>
      </c>
    </row>
    <row r="18" spans="1:9" x14ac:dyDescent="0.2">
      <c r="A18" s="16"/>
      <c r="B18" s="127" t="s">
        <v>404</v>
      </c>
      <c r="C18" s="128"/>
      <c r="D18" s="110">
        <f t="shared" ref="D18:I18" si="4">SUM(D19:D27)</f>
        <v>476000</v>
      </c>
      <c r="E18" s="253">
        <f t="shared" si="4"/>
        <v>251648.65000000005</v>
      </c>
      <c r="F18" s="110">
        <f t="shared" si="4"/>
        <v>727648.64999999991</v>
      </c>
      <c r="G18" s="110">
        <f t="shared" si="4"/>
        <v>727648.64999999991</v>
      </c>
      <c r="H18" s="110">
        <f t="shared" si="4"/>
        <v>727648.6399999999</v>
      </c>
      <c r="I18" s="110">
        <f t="shared" si="4"/>
        <v>0</v>
      </c>
    </row>
    <row r="19" spans="1:9" x14ac:dyDescent="0.2">
      <c r="A19" s="16"/>
      <c r="B19" s="129" t="s">
        <v>405</v>
      </c>
      <c r="C19" s="17"/>
      <c r="D19" s="110">
        <v>199000</v>
      </c>
      <c r="E19" s="251">
        <v>166401.81</v>
      </c>
      <c r="F19" s="110">
        <f t="shared" ref="F19:F27" si="5">D19+E19</f>
        <v>365401.81</v>
      </c>
      <c r="G19" s="102">
        <v>365401.81</v>
      </c>
      <c r="H19" s="102">
        <v>365401.8</v>
      </c>
      <c r="I19" s="102">
        <f>F19-G19</f>
        <v>0</v>
      </c>
    </row>
    <row r="20" spans="1:9" x14ac:dyDescent="0.2">
      <c r="A20" s="16"/>
      <c r="B20" s="129" t="s">
        <v>406</v>
      </c>
      <c r="C20" s="17"/>
      <c r="D20" s="110">
        <v>36500</v>
      </c>
      <c r="E20" s="251">
        <v>6503.98</v>
      </c>
      <c r="F20" s="110">
        <f t="shared" si="5"/>
        <v>43003.979999999996</v>
      </c>
      <c r="G20" s="102">
        <v>43003.98</v>
      </c>
      <c r="H20" s="102">
        <v>43003.98</v>
      </c>
      <c r="I20" s="102">
        <f t="shared" ref="I20:I82" si="6">F20-G20</f>
        <v>0</v>
      </c>
    </row>
    <row r="21" spans="1:9" x14ac:dyDescent="0.2">
      <c r="A21" s="16"/>
      <c r="B21" s="129" t="s">
        <v>407</v>
      </c>
      <c r="C21" s="17"/>
      <c r="D21" s="110"/>
      <c r="E21" s="251"/>
      <c r="F21" s="110">
        <f t="shared" si="5"/>
        <v>0</v>
      </c>
      <c r="G21" s="102"/>
      <c r="H21" s="102"/>
      <c r="I21" s="102">
        <f t="shared" si="6"/>
        <v>0</v>
      </c>
    </row>
    <row r="22" spans="1:9" x14ac:dyDescent="0.2">
      <c r="A22" s="16"/>
      <c r="B22" s="129" t="s">
        <v>408</v>
      </c>
      <c r="C22" s="17"/>
      <c r="D22" s="110">
        <v>15000</v>
      </c>
      <c r="E22" s="251">
        <v>55608.36</v>
      </c>
      <c r="F22" s="110">
        <f t="shared" si="5"/>
        <v>70608.36</v>
      </c>
      <c r="G22" s="102">
        <v>70608.36</v>
      </c>
      <c r="H22" s="102">
        <v>70608.36</v>
      </c>
      <c r="I22" s="102">
        <f t="shared" si="6"/>
        <v>0</v>
      </c>
    </row>
    <row r="23" spans="1:9" x14ac:dyDescent="0.2">
      <c r="A23" s="16"/>
      <c r="B23" s="129" t="s">
        <v>409</v>
      </c>
      <c r="C23" s="17"/>
      <c r="D23" s="110">
        <v>3500</v>
      </c>
      <c r="E23" s="251">
        <v>-99.07</v>
      </c>
      <c r="F23" s="110">
        <f t="shared" si="5"/>
        <v>3400.93</v>
      </c>
      <c r="G23" s="102">
        <v>3400.93</v>
      </c>
      <c r="H23" s="102">
        <v>3400.93</v>
      </c>
      <c r="I23" s="102">
        <f t="shared" si="6"/>
        <v>0</v>
      </c>
    </row>
    <row r="24" spans="1:9" x14ac:dyDescent="0.2">
      <c r="A24" s="16"/>
      <c r="B24" s="129" t="s">
        <v>410</v>
      </c>
      <c r="C24" s="17"/>
      <c r="D24" s="110">
        <v>185000</v>
      </c>
      <c r="E24" s="251">
        <v>-8167.36</v>
      </c>
      <c r="F24" s="110">
        <f t="shared" si="5"/>
        <v>176832.64000000001</v>
      </c>
      <c r="G24" s="102">
        <v>176832.64000000001</v>
      </c>
      <c r="H24" s="102">
        <v>176832.64000000001</v>
      </c>
      <c r="I24" s="102">
        <f t="shared" si="6"/>
        <v>0</v>
      </c>
    </row>
    <row r="25" spans="1:9" x14ac:dyDescent="0.2">
      <c r="A25" s="16"/>
      <c r="B25" s="129" t="s">
        <v>411</v>
      </c>
      <c r="C25" s="17"/>
      <c r="D25" s="110">
        <v>0</v>
      </c>
      <c r="E25" s="251">
        <v>21831.200000000001</v>
      </c>
      <c r="F25" s="110">
        <f t="shared" si="5"/>
        <v>21831.200000000001</v>
      </c>
      <c r="G25" s="102">
        <v>21831.200000000001</v>
      </c>
      <c r="H25" s="102">
        <v>21831.200000000001</v>
      </c>
      <c r="I25" s="102">
        <f t="shared" si="6"/>
        <v>0</v>
      </c>
    </row>
    <row r="26" spans="1:9" x14ac:dyDescent="0.2">
      <c r="A26" s="16"/>
      <c r="B26" s="129" t="s">
        <v>412</v>
      </c>
      <c r="C26" s="17"/>
      <c r="D26" s="110"/>
      <c r="E26" s="251"/>
      <c r="F26" s="110">
        <f t="shared" si="5"/>
        <v>0</v>
      </c>
      <c r="G26" s="102"/>
      <c r="H26" s="102"/>
      <c r="I26" s="102">
        <f t="shared" si="6"/>
        <v>0</v>
      </c>
    </row>
    <row r="27" spans="1:9" x14ac:dyDescent="0.2">
      <c r="A27" s="16"/>
      <c r="B27" s="129" t="s">
        <v>413</v>
      </c>
      <c r="C27" s="17"/>
      <c r="D27" s="110">
        <v>37000</v>
      </c>
      <c r="E27" s="251">
        <v>9569.73</v>
      </c>
      <c r="F27" s="110">
        <f t="shared" si="5"/>
        <v>46569.729999999996</v>
      </c>
      <c r="G27" s="102">
        <v>46569.73</v>
      </c>
      <c r="H27" s="102">
        <v>46569.73</v>
      </c>
      <c r="I27" s="102">
        <f t="shared" si="6"/>
        <v>0</v>
      </c>
    </row>
    <row r="28" spans="1:9" x14ac:dyDescent="0.2">
      <c r="A28" s="16"/>
      <c r="B28" s="127" t="s">
        <v>414</v>
      </c>
      <c r="C28" s="128"/>
      <c r="D28" s="110">
        <f t="shared" ref="D28:I28" si="7">SUM(D29:D37)</f>
        <v>2828800</v>
      </c>
      <c r="E28" s="253">
        <f t="shared" si="7"/>
        <v>494672.15999999992</v>
      </c>
      <c r="F28" s="110">
        <f t="shared" si="7"/>
        <v>3323472.1599999992</v>
      </c>
      <c r="G28" s="110">
        <f t="shared" si="7"/>
        <v>3323472.1599999992</v>
      </c>
      <c r="H28" s="110">
        <f t="shared" si="7"/>
        <v>3323472.1399999997</v>
      </c>
      <c r="I28" s="110">
        <f t="shared" si="7"/>
        <v>0</v>
      </c>
    </row>
    <row r="29" spans="1:9" x14ac:dyDescent="0.2">
      <c r="A29" s="16"/>
      <c r="B29" s="129" t="s">
        <v>415</v>
      </c>
      <c r="C29" s="17"/>
      <c r="D29" s="110">
        <v>757200</v>
      </c>
      <c r="E29" s="251">
        <v>-266367.52</v>
      </c>
      <c r="F29" s="110">
        <f t="shared" ref="F29:F37" si="8">D29+E29</f>
        <v>490832.48</v>
      </c>
      <c r="G29" s="102">
        <v>490832.48</v>
      </c>
      <c r="H29" s="102">
        <v>490832.48</v>
      </c>
      <c r="I29" s="102">
        <f t="shared" si="6"/>
        <v>0</v>
      </c>
    </row>
    <row r="30" spans="1:9" x14ac:dyDescent="0.2">
      <c r="A30" s="16"/>
      <c r="B30" s="129" t="s">
        <v>416</v>
      </c>
      <c r="C30" s="17"/>
      <c r="D30" s="110">
        <v>820000</v>
      </c>
      <c r="E30" s="251">
        <v>-483185.05</v>
      </c>
      <c r="F30" s="110">
        <f t="shared" si="8"/>
        <v>336814.95</v>
      </c>
      <c r="G30" s="102">
        <v>336814.95</v>
      </c>
      <c r="H30" s="102">
        <v>336814.95</v>
      </c>
      <c r="I30" s="102">
        <f t="shared" si="6"/>
        <v>0</v>
      </c>
    </row>
    <row r="31" spans="1:9" x14ac:dyDescent="0.2">
      <c r="A31" s="16"/>
      <c r="B31" s="129" t="s">
        <v>417</v>
      </c>
      <c r="C31" s="17"/>
      <c r="D31" s="110">
        <v>250000</v>
      </c>
      <c r="E31" s="251">
        <v>601227.72</v>
      </c>
      <c r="F31" s="110">
        <f t="shared" si="8"/>
        <v>851227.72</v>
      </c>
      <c r="G31" s="102">
        <v>851227.72</v>
      </c>
      <c r="H31" s="102">
        <v>851227.72</v>
      </c>
      <c r="I31" s="102">
        <f t="shared" si="6"/>
        <v>0</v>
      </c>
    </row>
    <row r="32" spans="1:9" x14ac:dyDescent="0.2">
      <c r="A32" s="16"/>
      <c r="B32" s="129" t="s">
        <v>418</v>
      </c>
      <c r="C32" s="17"/>
      <c r="D32" s="110">
        <v>13600</v>
      </c>
      <c r="E32" s="251">
        <v>78068.91</v>
      </c>
      <c r="F32" s="110">
        <f t="shared" si="8"/>
        <v>91668.91</v>
      </c>
      <c r="G32" s="102">
        <v>91668.91</v>
      </c>
      <c r="H32" s="102">
        <v>91668.91</v>
      </c>
      <c r="I32" s="102">
        <f t="shared" si="6"/>
        <v>0</v>
      </c>
    </row>
    <row r="33" spans="1:9" x14ac:dyDescent="0.2">
      <c r="A33" s="16"/>
      <c r="B33" s="129" t="s">
        <v>419</v>
      </c>
      <c r="C33" s="17"/>
      <c r="D33" s="110">
        <v>95000</v>
      </c>
      <c r="E33" s="251">
        <v>535431.53</v>
      </c>
      <c r="F33" s="110">
        <f t="shared" si="8"/>
        <v>630431.53</v>
      </c>
      <c r="G33" s="102">
        <v>630431.53</v>
      </c>
      <c r="H33" s="102">
        <v>630431.53</v>
      </c>
      <c r="I33" s="102">
        <f t="shared" si="6"/>
        <v>0</v>
      </c>
    </row>
    <row r="34" spans="1:9" x14ac:dyDescent="0.2">
      <c r="A34" s="16"/>
      <c r="B34" s="129" t="s">
        <v>420</v>
      </c>
      <c r="C34" s="17"/>
      <c r="D34" s="110">
        <v>31000</v>
      </c>
      <c r="E34" s="251">
        <v>68828.210000000006</v>
      </c>
      <c r="F34" s="110">
        <f t="shared" si="8"/>
        <v>99828.21</v>
      </c>
      <c r="G34" s="102">
        <v>99828.21</v>
      </c>
      <c r="H34" s="102">
        <v>99828.21</v>
      </c>
      <c r="I34" s="102">
        <f t="shared" si="6"/>
        <v>0</v>
      </c>
    </row>
    <row r="35" spans="1:9" x14ac:dyDescent="0.2">
      <c r="A35" s="16"/>
      <c r="B35" s="129" t="s">
        <v>421</v>
      </c>
      <c r="C35" s="17"/>
      <c r="D35" s="110">
        <v>430000</v>
      </c>
      <c r="E35" s="251">
        <v>-366471.7</v>
      </c>
      <c r="F35" s="110">
        <f t="shared" si="8"/>
        <v>63528.299999999988</v>
      </c>
      <c r="G35" s="102">
        <v>63528.3</v>
      </c>
      <c r="H35" s="102">
        <v>63528.3</v>
      </c>
      <c r="I35" s="102">
        <f t="shared" si="6"/>
        <v>0</v>
      </c>
    </row>
    <row r="36" spans="1:9" x14ac:dyDescent="0.2">
      <c r="A36" s="16"/>
      <c r="B36" s="129" t="s">
        <v>422</v>
      </c>
      <c r="C36" s="17"/>
      <c r="D36" s="110">
        <v>165000</v>
      </c>
      <c r="E36" s="251">
        <v>177239.26</v>
      </c>
      <c r="F36" s="110">
        <f t="shared" si="8"/>
        <v>342239.26</v>
      </c>
      <c r="G36" s="102">
        <v>342239.26</v>
      </c>
      <c r="H36" s="102">
        <v>342239.24</v>
      </c>
      <c r="I36" s="102">
        <f t="shared" si="6"/>
        <v>0</v>
      </c>
    </row>
    <row r="37" spans="1:9" x14ac:dyDescent="0.2">
      <c r="A37" s="16"/>
      <c r="B37" s="129" t="s">
        <v>423</v>
      </c>
      <c r="C37" s="17"/>
      <c r="D37" s="110">
        <v>267000</v>
      </c>
      <c r="E37" s="251">
        <v>149900.79999999999</v>
      </c>
      <c r="F37" s="110">
        <f t="shared" si="8"/>
        <v>416900.8</v>
      </c>
      <c r="G37" s="102">
        <v>416900.8</v>
      </c>
      <c r="H37" s="102">
        <v>416900.8</v>
      </c>
      <c r="I37" s="102">
        <f t="shared" si="6"/>
        <v>0</v>
      </c>
    </row>
    <row r="38" spans="1:9" ht="25.5" customHeight="1" x14ac:dyDescent="0.2">
      <c r="A38" s="16"/>
      <c r="B38" s="355" t="s">
        <v>424</v>
      </c>
      <c r="C38" s="356"/>
      <c r="D38" s="110">
        <f t="shared" ref="D38:I38" si="9">SUM(D39:D47)</f>
        <v>50000</v>
      </c>
      <c r="E38" s="253">
        <f t="shared" si="9"/>
        <v>-2618.8000000000002</v>
      </c>
      <c r="F38" s="110">
        <f>SUM(F39:F47)</f>
        <v>47381.2</v>
      </c>
      <c r="G38" s="110">
        <f t="shared" si="9"/>
        <v>47381.2</v>
      </c>
      <c r="H38" s="110">
        <f t="shared" si="9"/>
        <v>47381.2</v>
      </c>
      <c r="I38" s="110">
        <f t="shared" si="9"/>
        <v>0</v>
      </c>
    </row>
    <row r="39" spans="1:9" x14ac:dyDescent="0.2">
      <c r="A39" s="16"/>
      <c r="B39" s="129" t="s">
        <v>425</v>
      </c>
      <c r="C39" s="17"/>
      <c r="D39" s="110"/>
      <c r="E39" s="251"/>
      <c r="F39" s="110">
        <f>D39+E39</f>
        <v>0</v>
      </c>
      <c r="G39" s="102"/>
      <c r="H39" s="102"/>
      <c r="I39" s="102">
        <f t="shared" si="6"/>
        <v>0</v>
      </c>
    </row>
    <row r="40" spans="1:9" x14ac:dyDescent="0.2">
      <c r="A40" s="16"/>
      <c r="B40" s="129" t="s">
        <v>426</v>
      </c>
      <c r="C40" s="17"/>
      <c r="D40" s="110"/>
      <c r="E40" s="251"/>
      <c r="F40" s="110">
        <f t="shared" ref="F40:F82" si="10">D40+E40</f>
        <v>0</v>
      </c>
      <c r="G40" s="102"/>
      <c r="H40" s="102"/>
      <c r="I40" s="102">
        <f t="shared" si="6"/>
        <v>0</v>
      </c>
    </row>
    <row r="41" spans="1:9" x14ac:dyDescent="0.2">
      <c r="A41" s="16"/>
      <c r="B41" s="129" t="s">
        <v>427</v>
      </c>
      <c r="C41" s="17"/>
      <c r="D41" s="110"/>
      <c r="E41" s="251"/>
      <c r="F41" s="110">
        <f t="shared" si="10"/>
        <v>0</v>
      </c>
      <c r="G41" s="102"/>
      <c r="H41" s="102"/>
      <c r="I41" s="102">
        <f t="shared" si="6"/>
        <v>0</v>
      </c>
    </row>
    <row r="42" spans="1:9" x14ac:dyDescent="0.2">
      <c r="A42" s="16"/>
      <c r="B42" s="129" t="s">
        <v>428</v>
      </c>
      <c r="C42" s="17"/>
      <c r="D42" s="110">
        <v>50000</v>
      </c>
      <c r="E42" s="251">
        <v>-2618.8000000000002</v>
      </c>
      <c r="F42" s="110">
        <f t="shared" si="10"/>
        <v>47381.2</v>
      </c>
      <c r="G42" s="102">
        <v>47381.2</v>
      </c>
      <c r="H42" s="102">
        <v>47381.2</v>
      </c>
      <c r="I42" s="102">
        <f t="shared" si="6"/>
        <v>0</v>
      </c>
    </row>
    <row r="43" spans="1:9" x14ac:dyDescent="0.2">
      <c r="A43" s="16"/>
      <c r="B43" s="129" t="s">
        <v>429</v>
      </c>
      <c r="C43" s="17"/>
      <c r="D43" s="110"/>
      <c r="E43" s="251"/>
      <c r="F43" s="110">
        <f t="shared" si="10"/>
        <v>0</v>
      </c>
      <c r="G43" s="102"/>
      <c r="H43" s="102"/>
      <c r="I43" s="102">
        <f t="shared" si="6"/>
        <v>0</v>
      </c>
    </row>
    <row r="44" spans="1:9" x14ac:dyDescent="0.2">
      <c r="A44" s="16"/>
      <c r="B44" s="129" t="s">
        <v>430</v>
      </c>
      <c r="C44" s="17"/>
      <c r="D44" s="110"/>
      <c r="E44" s="251"/>
      <c r="F44" s="110">
        <f t="shared" si="10"/>
        <v>0</v>
      </c>
      <c r="G44" s="102"/>
      <c r="H44" s="102"/>
      <c r="I44" s="102">
        <f t="shared" si="6"/>
        <v>0</v>
      </c>
    </row>
    <row r="45" spans="1:9" x14ac:dyDescent="0.2">
      <c r="A45" s="16"/>
      <c r="B45" s="129" t="s">
        <v>431</v>
      </c>
      <c r="C45" s="17"/>
      <c r="D45" s="110"/>
      <c r="E45" s="251"/>
      <c r="F45" s="110">
        <f t="shared" si="10"/>
        <v>0</v>
      </c>
      <c r="G45" s="102"/>
      <c r="H45" s="102"/>
      <c r="I45" s="102">
        <f t="shared" si="6"/>
        <v>0</v>
      </c>
    </row>
    <row r="46" spans="1:9" x14ac:dyDescent="0.2">
      <c r="A46" s="16"/>
      <c r="B46" s="129" t="s">
        <v>432</v>
      </c>
      <c r="C46" s="17"/>
      <c r="D46" s="110"/>
      <c r="E46" s="251"/>
      <c r="F46" s="110">
        <f t="shared" si="10"/>
        <v>0</v>
      </c>
      <c r="G46" s="102"/>
      <c r="H46" s="102"/>
      <c r="I46" s="102">
        <f t="shared" si="6"/>
        <v>0</v>
      </c>
    </row>
    <row r="47" spans="1:9" x14ac:dyDescent="0.2">
      <c r="A47" s="16"/>
      <c r="B47" s="129" t="s">
        <v>433</v>
      </c>
      <c r="C47" s="17"/>
      <c r="D47" s="110"/>
      <c r="E47" s="102"/>
      <c r="F47" s="110">
        <f t="shared" si="10"/>
        <v>0</v>
      </c>
      <c r="G47" s="102"/>
      <c r="H47" s="102"/>
      <c r="I47" s="102">
        <f t="shared" si="6"/>
        <v>0</v>
      </c>
    </row>
    <row r="48" spans="1:9" x14ac:dyDescent="0.2">
      <c r="A48" s="16"/>
      <c r="B48" s="355" t="s">
        <v>434</v>
      </c>
      <c r="C48" s="356"/>
      <c r="D48" s="110">
        <f t="shared" ref="D48:I48" si="11">SUM(D49:D57)</f>
        <v>125800</v>
      </c>
      <c r="E48" s="110">
        <f t="shared" si="11"/>
        <v>1115032.71</v>
      </c>
      <c r="F48" s="110">
        <f t="shared" si="11"/>
        <v>1240832.71</v>
      </c>
      <c r="G48" s="110">
        <f t="shared" si="11"/>
        <v>1240832.71</v>
      </c>
      <c r="H48" s="110">
        <f t="shared" si="11"/>
        <v>1240832.72</v>
      </c>
      <c r="I48" s="110">
        <f t="shared" si="11"/>
        <v>0</v>
      </c>
    </row>
    <row r="49" spans="1:9" x14ac:dyDescent="0.2">
      <c r="A49" s="16"/>
      <c r="B49" s="129" t="s">
        <v>435</v>
      </c>
      <c r="C49" s="17"/>
      <c r="D49" s="110">
        <v>0</v>
      </c>
      <c r="E49" s="102">
        <v>12229.59</v>
      </c>
      <c r="F49" s="110">
        <f t="shared" si="10"/>
        <v>12229.59</v>
      </c>
      <c r="G49" s="102">
        <v>12229.59</v>
      </c>
      <c r="H49" s="102">
        <v>12229.59</v>
      </c>
      <c r="I49" s="102">
        <f t="shared" si="6"/>
        <v>0</v>
      </c>
    </row>
    <row r="50" spans="1:9" x14ac:dyDescent="0.2">
      <c r="A50" s="16"/>
      <c r="B50" s="129" t="s">
        <v>436</v>
      </c>
      <c r="C50" s="17"/>
      <c r="D50" s="110">
        <v>0</v>
      </c>
      <c r="E50" s="102">
        <v>88970.39</v>
      </c>
      <c r="F50" s="110">
        <f t="shared" si="10"/>
        <v>88970.39</v>
      </c>
      <c r="G50" s="102">
        <v>88970.39</v>
      </c>
      <c r="H50" s="102">
        <v>88970.4</v>
      </c>
      <c r="I50" s="102">
        <f t="shared" si="6"/>
        <v>0</v>
      </c>
    </row>
    <row r="51" spans="1:9" x14ac:dyDescent="0.2">
      <c r="A51" s="16"/>
      <c r="B51" s="129" t="s">
        <v>437</v>
      </c>
      <c r="C51" s="17"/>
      <c r="D51" s="110"/>
      <c r="E51" s="102"/>
      <c r="F51" s="110">
        <f t="shared" si="10"/>
        <v>0</v>
      </c>
      <c r="G51" s="102"/>
      <c r="H51" s="102"/>
      <c r="I51" s="102">
        <f t="shared" si="6"/>
        <v>0</v>
      </c>
    </row>
    <row r="52" spans="1:9" x14ac:dyDescent="0.2">
      <c r="A52" s="16"/>
      <c r="B52" s="129" t="s">
        <v>438</v>
      </c>
      <c r="C52" s="17"/>
      <c r="D52" s="110">
        <v>0</v>
      </c>
      <c r="E52" s="102">
        <v>919982</v>
      </c>
      <c r="F52" s="110">
        <f t="shared" si="10"/>
        <v>919982</v>
      </c>
      <c r="G52" s="102">
        <v>919982</v>
      </c>
      <c r="H52" s="102">
        <v>919982</v>
      </c>
      <c r="I52" s="102">
        <f t="shared" si="6"/>
        <v>0</v>
      </c>
    </row>
    <row r="53" spans="1:9" x14ac:dyDescent="0.2">
      <c r="A53" s="16"/>
      <c r="B53" s="129" t="s">
        <v>439</v>
      </c>
      <c r="C53" s="17"/>
      <c r="D53" s="110"/>
      <c r="E53" s="102"/>
      <c r="F53" s="110">
        <f t="shared" si="10"/>
        <v>0</v>
      </c>
      <c r="G53" s="102"/>
      <c r="H53" s="102"/>
      <c r="I53" s="102">
        <f t="shared" si="6"/>
        <v>0</v>
      </c>
    </row>
    <row r="54" spans="1:9" x14ac:dyDescent="0.2">
      <c r="A54" s="16"/>
      <c r="B54" s="129" t="s">
        <v>440</v>
      </c>
      <c r="C54" s="17"/>
      <c r="D54" s="110">
        <v>0</v>
      </c>
      <c r="E54" s="102">
        <v>41602.050000000003</v>
      </c>
      <c r="F54" s="110">
        <f t="shared" si="10"/>
        <v>41602.050000000003</v>
      </c>
      <c r="G54" s="102">
        <v>41602.050000000003</v>
      </c>
      <c r="H54" s="102">
        <v>41602.050000000003</v>
      </c>
      <c r="I54" s="102">
        <f t="shared" si="6"/>
        <v>0</v>
      </c>
    </row>
    <row r="55" spans="1:9" x14ac:dyDescent="0.2">
      <c r="A55" s="16"/>
      <c r="B55" s="129" t="s">
        <v>441</v>
      </c>
      <c r="C55" s="17"/>
      <c r="D55" s="110"/>
      <c r="E55" s="102"/>
      <c r="F55" s="110">
        <f t="shared" si="10"/>
        <v>0</v>
      </c>
      <c r="G55" s="102"/>
      <c r="H55" s="102"/>
      <c r="I55" s="102">
        <f t="shared" si="6"/>
        <v>0</v>
      </c>
    </row>
    <row r="56" spans="1:9" x14ac:dyDescent="0.2">
      <c r="A56" s="16"/>
      <c r="B56" s="129" t="s">
        <v>442</v>
      </c>
      <c r="C56" s="17"/>
      <c r="D56" s="110"/>
      <c r="E56" s="102"/>
      <c r="F56" s="110">
        <f t="shared" si="10"/>
        <v>0</v>
      </c>
      <c r="G56" s="102"/>
      <c r="H56" s="102"/>
      <c r="I56" s="102">
        <f t="shared" si="6"/>
        <v>0</v>
      </c>
    </row>
    <row r="57" spans="1:9" x14ac:dyDescent="0.2">
      <c r="A57" s="16"/>
      <c r="B57" s="129" t="s">
        <v>443</v>
      </c>
      <c r="C57" s="17"/>
      <c r="D57" s="110">
        <v>125800</v>
      </c>
      <c r="E57" s="102">
        <v>52248.68</v>
      </c>
      <c r="F57" s="110">
        <f t="shared" si="10"/>
        <v>178048.68</v>
      </c>
      <c r="G57" s="102">
        <v>178048.68</v>
      </c>
      <c r="H57" s="102">
        <v>178048.68</v>
      </c>
      <c r="I57" s="102">
        <f t="shared" si="6"/>
        <v>0</v>
      </c>
    </row>
    <row r="58" spans="1:9" x14ac:dyDescent="0.2">
      <c r="A58" s="16"/>
      <c r="B58" s="127" t="s">
        <v>444</v>
      </c>
      <c r="C58" s="128"/>
      <c r="D58" s="110">
        <f>SUM(D59:D61)</f>
        <v>0</v>
      </c>
      <c r="E58" s="110">
        <f>SUM(E59:E61)</f>
        <v>0</v>
      </c>
      <c r="F58" s="110">
        <f>SUM(F59:F61)</f>
        <v>0</v>
      </c>
      <c r="G58" s="110">
        <f>SUM(G59:G61)</f>
        <v>0</v>
      </c>
      <c r="H58" s="110">
        <f>SUM(H59:H61)</f>
        <v>0</v>
      </c>
      <c r="I58" s="102">
        <f t="shared" si="6"/>
        <v>0</v>
      </c>
    </row>
    <row r="59" spans="1:9" x14ac:dyDescent="0.2">
      <c r="A59" s="16"/>
      <c r="B59" s="129" t="s">
        <v>445</v>
      </c>
      <c r="C59" s="17"/>
      <c r="D59" s="110"/>
      <c r="E59" s="102"/>
      <c r="F59" s="110">
        <f t="shared" si="10"/>
        <v>0</v>
      </c>
      <c r="G59" s="102"/>
      <c r="H59" s="102"/>
      <c r="I59" s="102">
        <f t="shared" si="6"/>
        <v>0</v>
      </c>
    </row>
    <row r="60" spans="1:9" x14ac:dyDescent="0.2">
      <c r="A60" s="16"/>
      <c r="B60" s="129" t="s">
        <v>446</v>
      </c>
      <c r="C60" s="17"/>
      <c r="D60" s="110"/>
      <c r="E60" s="102"/>
      <c r="F60" s="110">
        <f t="shared" si="10"/>
        <v>0</v>
      </c>
      <c r="G60" s="102"/>
      <c r="H60" s="102"/>
      <c r="I60" s="102">
        <f t="shared" si="6"/>
        <v>0</v>
      </c>
    </row>
    <row r="61" spans="1:9" x14ac:dyDescent="0.2">
      <c r="A61" s="16"/>
      <c r="B61" s="129" t="s">
        <v>447</v>
      </c>
      <c r="C61" s="17"/>
      <c r="D61" s="110"/>
      <c r="E61" s="102"/>
      <c r="F61" s="110">
        <f t="shared" si="10"/>
        <v>0</v>
      </c>
      <c r="G61" s="102"/>
      <c r="H61" s="102"/>
      <c r="I61" s="102">
        <f t="shared" si="6"/>
        <v>0</v>
      </c>
    </row>
    <row r="62" spans="1:9" x14ac:dyDescent="0.2">
      <c r="A62" s="16"/>
      <c r="B62" s="355" t="s">
        <v>448</v>
      </c>
      <c r="C62" s="356"/>
      <c r="D62" s="110">
        <f>SUM(D63:D70)</f>
        <v>0</v>
      </c>
      <c r="E62" s="110">
        <f>SUM(E63:E70)</f>
        <v>0</v>
      </c>
      <c r="F62" s="110">
        <f>F63+F64+F65+F66+F67+F69+F70</f>
        <v>0</v>
      </c>
      <c r="G62" s="110">
        <f>SUM(G63:G70)</f>
        <v>0</v>
      </c>
      <c r="H62" s="110">
        <f>SUM(H63:H70)</f>
        <v>0</v>
      </c>
      <c r="I62" s="102">
        <f t="shared" si="6"/>
        <v>0</v>
      </c>
    </row>
    <row r="63" spans="1:9" x14ac:dyDescent="0.2">
      <c r="A63" s="16"/>
      <c r="B63" s="129" t="s">
        <v>449</v>
      </c>
      <c r="C63" s="17"/>
      <c r="D63" s="110"/>
      <c r="E63" s="102"/>
      <c r="F63" s="110">
        <f t="shared" si="10"/>
        <v>0</v>
      </c>
      <c r="G63" s="102"/>
      <c r="H63" s="102"/>
      <c r="I63" s="102">
        <f t="shared" si="6"/>
        <v>0</v>
      </c>
    </row>
    <row r="64" spans="1:9" x14ac:dyDescent="0.2">
      <c r="A64" s="16"/>
      <c r="B64" s="129" t="s">
        <v>450</v>
      </c>
      <c r="C64" s="17"/>
      <c r="D64" s="110"/>
      <c r="E64" s="102"/>
      <c r="F64" s="110">
        <f t="shared" si="10"/>
        <v>0</v>
      </c>
      <c r="G64" s="102"/>
      <c r="H64" s="102"/>
      <c r="I64" s="102">
        <f t="shared" si="6"/>
        <v>0</v>
      </c>
    </row>
    <row r="65" spans="1:9" x14ac:dyDescent="0.2">
      <c r="A65" s="16"/>
      <c r="B65" s="129" t="s">
        <v>451</v>
      </c>
      <c r="C65" s="17"/>
      <c r="D65" s="110"/>
      <c r="E65" s="102"/>
      <c r="F65" s="110">
        <f t="shared" si="10"/>
        <v>0</v>
      </c>
      <c r="G65" s="102"/>
      <c r="H65" s="102"/>
      <c r="I65" s="102">
        <f t="shared" si="6"/>
        <v>0</v>
      </c>
    </row>
    <row r="66" spans="1:9" x14ac:dyDescent="0.2">
      <c r="A66" s="16"/>
      <c r="B66" s="129" t="s">
        <v>452</v>
      </c>
      <c r="C66" s="17"/>
      <c r="D66" s="110"/>
      <c r="E66" s="102"/>
      <c r="F66" s="110">
        <f t="shared" si="10"/>
        <v>0</v>
      </c>
      <c r="G66" s="102"/>
      <c r="H66" s="102"/>
      <c r="I66" s="102">
        <f t="shared" si="6"/>
        <v>0</v>
      </c>
    </row>
    <row r="67" spans="1:9" x14ac:dyDescent="0.2">
      <c r="A67" s="16"/>
      <c r="B67" s="129" t="s">
        <v>453</v>
      </c>
      <c r="C67" s="17"/>
      <c r="D67" s="110"/>
      <c r="E67" s="102"/>
      <c r="F67" s="110">
        <f t="shared" si="10"/>
        <v>0</v>
      </c>
      <c r="G67" s="102"/>
      <c r="H67" s="102"/>
      <c r="I67" s="102">
        <f t="shared" si="6"/>
        <v>0</v>
      </c>
    </row>
    <row r="68" spans="1:9" x14ac:dyDescent="0.2">
      <c r="A68" s="16"/>
      <c r="B68" s="129" t="s">
        <v>454</v>
      </c>
      <c r="C68" s="17"/>
      <c r="D68" s="110"/>
      <c r="E68" s="102"/>
      <c r="F68" s="110">
        <f t="shared" si="10"/>
        <v>0</v>
      </c>
      <c r="G68" s="102"/>
      <c r="H68" s="102"/>
      <c r="I68" s="102">
        <f t="shared" si="6"/>
        <v>0</v>
      </c>
    </row>
    <row r="69" spans="1:9" x14ac:dyDescent="0.2">
      <c r="A69" s="16"/>
      <c r="B69" s="129" t="s">
        <v>455</v>
      </c>
      <c r="C69" s="17"/>
      <c r="D69" s="110"/>
      <c r="E69" s="102"/>
      <c r="F69" s="110">
        <f t="shared" si="10"/>
        <v>0</v>
      </c>
      <c r="G69" s="102"/>
      <c r="H69" s="102"/>
      <c r="I69" s="102">
        <f t="shared" si="6"/>
        <v>0</v>
      </c>
    </row>
    <row r="70" spans="1:9" x14ac:dyDescent="0.2">
      <c r="A70" s="16"/>
      <c r="B70" s="129" t="s">
        <v>456</v>
      </c>
      <c r="C70" s="17"/>
      <c r="D70" s="110"/>
      <c r="E70" s="102"/>
      <c r="F70" s="110">
        <f t="shared" si="10"/>
        <v>0</v>
      </c>
      <c r="G70" s="102"/>
      <c r="H70" s="102"/>
      <c r="I70" s="102">
        <f t="shared" si="6"/>
        <v>0</v>
      </c>
    </row>
    <row r="71" spans="1:9" x14ac:dyDescent="0.2">
      <c r="A71" s="16"/>
      <c r="B71" s="127" t="s">
        <v>457</v>
      </c>
      <c r="C71" s="128"/>
      <c r="D71" s="110">
        <f>SUM(D72:D74)</f>
        <v>0</v>
      </c>
      <c r="E71" s="110">
        <f>SUM(E72:E74)</f>
        <v>0</v>
      </c>
      <c r="F71" s="110">
        <f>SUM(F72:F74)</f>
        <v>0</v>
      </c>
      <c r="G71" s="110">
        <f>SUM(G72:G74)</f>
        <v>0</v>
      </c>
      <c r="H71" s="110">
        <f>SUM(H72:H74)</f>
        <v>0</v>
      </c>
      <c r="I71" s="102">
        <f t="shared" si="6"/>
        <v>0</v>
      </c>
    </row>
    <row r="72" spans="1:9" x14ac:dyDescent="0.2">
      <c r="A72" s="16"/>
      <c r="B72" s="129" t="s">
        <v>458</v>
      </c>
      <c r="C72" s="17"/>
      <c r="D72" s="110"/>
      <c r="E72" s="102"/>
      <c r="F72" s="110">
        <f t="shared" si="10"/>
        <v>0</v>
      </c>
      <c r="G72" s="102"/>
      <c r="H72" s="102"/>
      <c r="I72" s="102">
        <f t="shared" si="6"/>
        <v>0</v>
      </c>
    </row>
    <row r="73" spans="1:9" x14ac:dyDescent="0.2">
      <c r="A73" s="16"/>
      <c r="B73" s="129" t="s">
        <v>459</v>
      </c>
      <c r="C73" s="17"/>
      <c r="D73" s="110"/>
      <c r="E73" s="102"/>
      <c r="F73" s="110">
        <f t="shared" si="10"/>
        <v>0</v>
      </c>
      <c r="G73" s="102"/>
      <c r="H73" s="102"/>
      <c r="I73" s="102">
        <f t="shared" si="6"/>
        <v>0</v>
      </c>
    </row>
    <row r="74" spans="1:9" x14ac:dyDescent="0.2">
      <c r="A74" s="16"/>
      <c r="B74" s="129" t="s">
        <v>460</v>
      </c>
      <c r="C74" s="17"/>
      <c r="D74" s="110"/>
      <c r="E74" s="102"/>
      <c r="F74" s="110">
        <f t="shared" si="10"/>
        <v>0</v>
      </c>
      <c r="G74" s="102"/>
      <c r="H74" s="102"/>
      <c r="I74" s="102">
        <f t="shared" si="6"/>
        <v>0</v>
      </c>
    </row>
    <row r="75" spans="1:9" x14ac:dyDescent="0.2">
      <c r="A75" s="16"/>
      <c r="B75" s="127" t="s">
        <v>461</v>
      </c>
      <c r="C75" s="128"/>
      <c r="D75" s="110">
        <f>SUM(D76:D82)</f>
        <v>0</v>
      </c>
      <c r="E75" s="110">
        <f>SUM(E76:E82)</f>
        <v>0</v>
      </c>
      <c r="F75" s="110">
        <f>SUM(F76:F82)</f>
        <v>0</v>
      </c>
      <c r="G75" s="110">
        <f>SUM(G76:G82)</f>
        <v>0</v>
      </c>
      <c r="H75" s="110">
        <f>SUM(H76:H82)</f>
        <v>0</v>
      </c>
      <c r="I75" s="102">
        <f t="shared" si="6"/>
        <v>0</v>
      </c>
    </row>
    <row r="76" spans="1:9" x14ac:dyDescent="0.2">
      <c r="A76" s="16"/>
      <c r="B76" s="129" t="s">
        <v>462</v>
      </c>
      <c r="C76" s="17"/>
      <c r="D76" s="110"/>
      <c r="E76" s="102"/>
      <c r="F76" s="110">
        <f t="shared" si="10"/>
        <v>0</v>
      </c>
      <c r="G76" s="102"/>
      <c r="H76" s="102"/>
      <c r="I76" s="102">
        <f t="shared" si="6"/>
        <v>0</v>
      </c>
    </row>
    <row r="77" spans="1:9" x14ac:dyDescent="0.2">
      <c r="A77" s="16"/>
      <c r="B77" s="129" t="s">
        <v>463</v>
      </c>
      <c r="C77" s="17"/>
      <c r="D77" s="110"/>
      <c r="E77" s="102"/>
      <c r="F77" s="110">
        <f t="shared" si="10"/>
        <v>0</v>
      </c>
      <c r="G77" s="102"/>
      <c r="H77" s="102"/>
      <c r="I77" s="102">
        <f t="shared" si="6"/>
        <v>0</v>
      </c>
    </row>
    <row r="78" spans="1:9" x14ac:dyDescent="0.2">
      <c r="A78" s="16"/>
      <c r="B78" s="129" t="s">
        <v>464</v>
      </c>
      <c r="C78" s="17"/>
      <c r="D78" s="110"/>
      <c r="E78" s="102"/>
      <c r="F78" s="110">
        <f t="shared" si="10"/>
        <v>0</v>
      </c>
      <c r="G78" s="102"/>
      <c r="H78" s="102"/>
      <c r="I78" s="102">
        <f t="shared" si="6"/>
        <v>0</v>
      </c>
    </row>
    <row r="79" spans="1:9" x14ac:dyDescent="0.2">
      <c r="A79" s="16"/>
      <c r="B79" s="129" t="s">
        <v>465</v>
      </c>
      <c r="C79" s="17"/>
      <c r="D79" s="110"/>
      <c r="E79" s="102"/>
      <c r="F79" s="110">
        <f t="shared" si="10"/>
        <v>0</v>
      </c>
      <c r="G79" s="102"/>
      <c r="H79" s="102"/>
      <c r="I79" s="102">
        <f t="shared" si="6"/>
        <v>0</v>
      </c>
    </row>
    <row r="80" spans="1:9" x14ac:dyDescent="0.2">
      <c r="A80" s="16"/>
      <c r="B80" s="129" t="s">
        <v>466</v>
      </c>
      <c r="C80" s="17"/>
      <c r="D80" s="110"/>
      <c r="E80" s="102"/>
      <c r="F80" s="110">
        <f t="shared" si="10"/>
        <v>0</v>
      </c>
      <c r="G80" s="102"/>
      <c r="H80" s="102"/>
      <c r="I80" s="102">
        <f t="shared" si="6"/>
        <v>0</v>
      </c>
    </row>
    <row r="81" spans="1:9" x14ac:dyDescent="0.2">
      <c r="A81" s="16"/>
      <c r="B81" s="129" t="s">
        <v>467</v>
      </c>
      <c r="C81" s="17"/>
      <c r="D81" s="110"/>
      <c r="E81" s="102"/>
      <c r="F81" s="110">
        <f t="shared" si="10"/>
        <v>0</v>
      </c>
      <c r="G81" s="102"/>
      <c r="H81" s="102"/>
      <c r="I81" s="102">
        <f t="shared" si="6"/>
        <v>0</v>
      </c>
    </row>
    <row r="82" spans="1:9" x14ac:dyDescent="0.2">
      <c r="A82" s="16"/>
      <c r="B82" s="129" t="s">
        <v>468</v>
      </c>
      <c r="C82" s="17"/>
      <c r="D82" s="110"/>
      <c r="E82" s="102"/>
      <c r="F82" s="110">
        <f t="shared" si="10"/>
        <v>0</v>
      </c>
      <c r="G82" s="102"/>
      <c r="H82" s="102"/>
      <c r="I82" s="102">
        <f t="shared" si="6"/>
        <v>0</v>
      </c>
    </row>
    <row r="83" spans="1:9" x14ac:dyDescent="0.2">
      <c r="A83" s="16"/>
      <c r="B83" s="130"/>
      <c r="C83" s="131"/>
      <c r="D83" s="132"/>
      <c r="E83" s="116"/>
      <c r="F83" s="116"/>
      <c r="G83" s="116"/>
      <c r="H83" s="116"/>
      <c r="I83" s="116"/>
    </row>
    <row r="84" spans="1:9" x14ac:dyDescent="0.2">
      <c r="A84" s="16"/>
      <c r="B84" s="133" t="s">
        <v>469</v>
      </c>
      <c r="C84" s="134"/>
      <c r="D84" s="135">
        <f t="shared" ref="D84:I84" si="12">D85+D103+D93+D113+D123+D133+D137+D146+D150</f>
        <v>8104000</v>
      </c>
      <c r="E84" s="135">
        <f>E85+E103+E93+E113+E123+E133+E137+E146+E150</f>
        <v>1273146.8500000001</v>
      </c>
      <c r="F84" s="135">
        <f t="shared" si="12"/>
        <v>9377146.8500000015</v>
      </c>
      <c r="G84" s="135">
        <f>G85+G103+G93+G113+G123+G133+G137+G146+G150</f>
        <v>9348983.6400000006</v>
      </c>
      <c r="H84" s="135">
        <f>H85+H103+H93+H113+H123+H133+H137+H146+H150</f>
        <v>9348983.6400000006</v>
      </c>
      <c r="I84" s="135">
        <f t="shared" si="12"/>
        <v>28163.21</v>
      </c>
    </row>
    <row r="85" spans="1:9" x14ac:dyDescent="0.2">
      <c r="A85" s="16"/>
      <c r="B85" s="127" t="s">
        <v>396</v>
      </c>
      <c r="C85" s="128"/>
      <c r="D85" s="110">
        <f>SUM(D86:D92)</f>
        <v>7055600</v>
      </c>
      <c r="E85" s="253">
        <f>SUM(E86:E92)</f>
        <v>727581.15000000014</v>
      </c>
      <c r="F85" s="110">
        <f>SUM(F86:F92)</f>
        <v>7783181.1500000004</v>
      </c>
      <c r="G85" s="110">
        <f>SUM(G86:G92)</f>
        <v>7783181.1500000004</v>
      </c>
      <c r="H85" s="110">
        <f>SUM(H86:H92)</f>
        <v>7783181.1500000004</v>
      </c>
      <c r="I85" s="102">
        <f t="shared" ref="I85:I148" si="13">F85-G85</f>
        <v>0</v>
      </c>
    </row>
    <row r="86" spans="1:9" x14ac:dyDescent="0.2">
      <c r="A86" s="16"/>
      <c r="B86" s="129" t="s">
        <v>397</v>
      </c>
      <c r="C86" s="17"/>
      <c r="D86" s="110">
        <v>3099000</v>
      </c>
      <c r="E86" s="251">
        <v>-198467.46</v>
      </c>
      <c r="F86" s="110">
        <f t="shared" ref="F86:F102" si="14">D86+E86</f>
        <v>2900532.54</v>
      </c>
      <c r="G86" s="102">
        <v>2900532.54</v>
      </c>
      <c r="H86" s="102">
        <v>2900532.54</v>
      </c>
      <c r="I86" s="102">
        <f t="shared" si="13"/>
        <v>0</v>
      </c>
    </row>
    <row r="87" spans="1:9" x14ac:dyDescent="0.2">
      <c r="A87" s="16"/>
      <c r="B87" s="129" t="s">
        <v>398</v>
      </c>
      <c r="C87" s="17"/>
      <c r="D87" s="110">
        <v>2461200</v>
      </c>
      <c r="E87" s="251">
        <v>-303768.78000000003</v>
      </c>
      <c r="F87" s="110">
        <f t="shared" si="14"/>
        <v>2157431.2199999997</v>
      </c>
      <c r="G87" s="102">
        <v>2157431.2200000002</v>
      </c>
      <c r="H87" s="102">
        <v>2157431.2200000002</v>
      </c>
      <c r="I87" s="102">
        <f t="shared" si="13"/>
        <v>0</v>
      </c>
    </row>
    <row r="88" spans="1:9" x14ac:dyDescent="0.2">
      <c r="A88" s="16"/>
      <c r="B88" s="129" t="s">
        <v>399</v>
      </c>
      <c r="C88" s="17"/>
      <c r="D88" s="110">
        <v>11000</v>
      </c>
      <c r="E88" s="251">
        <v>1307845.1100000001</v>
      </c>
      <c r="F88" s="110">
        <f t="shared" si="14"/>
        <v>1318845.1100000001</v>
      </c>
      <c r="G88" s="102">
        <v>1318845.1100000001</v>
      </c>
      <c r="H88" s="102">
        <v>1318845.1100000001</v>
      </c>
      <c r="I88" s="102">
        <f t="shared" si="13"/>
        <v>0</v>
      </c>
    </row>
    <row r="89" spans="1:9" x14ac:dyDescent="0.2">
      <c r="A89" s="16"/>
      <c r="B89" s="129" t="s">
        <v>400</v>
      </c>
      <c r="C89" s="17"/>
      <c r="D89" s="110">
        <v>996900</v>
      </c>
      <c r="E89" s="251">
        <v>-39484.97</v>
      </c>
      <c r="F89" s="110">
        <f t="shared" si="14"/>
        <v>957415.03</v>
      </c>
      <c r="G89" s="102">
        <v>957415.03</v>
      </c>
      <c r="H89" s="102">
        <v>957415.03</v>
      </c>
      <c r="I89" s="102">
        <f t="shared" si="13"/>
        <v>0</v>
      </c>
    </row>
    <row r="90" spans="1:9" x14ac:dyDescent="0.2">
      <c r="A90" s="16"/>
      <c r="B90" s="129" t="s">
        <v>401</v>
      </c>
      <c r="C90" s="17"/>
      <c r="D90" s="110">
        <v>487500</v>
      </c>
      <c r="E90" s="251">
        <v>-38542.75</v>
      </c>
      <c r="F90" s="110">
        <f t="shared" si="14"/>
        <v>448957.25</v>
      </c>
      <c r="G90" s="102">
        <v>448957.25</v>
      </c>
      <c r="H90" s="102">
        <v>448957.25</v>
      </c>
      <c r="I90" s="102">
        <f t="shared" si="13"/>
        <v>0</v>
      </c>
    </row>
    <row r="91" spans="1:9" x14ac:dyDescent="0.2">
      <c r="A91" s="16"/>
      <c r="B91" s="129" t="s">
        <v>402</v>
      </c>
      <c r="C91" s="17"/>
      <c r="D91" s="110">
        <v>0</v>
      </c>
      <c r="E91" s="251">
        <v>0</v>
      </c>
      <c r="F91" s="110">
        <f t="shared" si="14"/>
        <v>0</v>
      </c>
      <c r="G91" s="102">
        <v>0</v>
      </c>
      <c r="H91" s="102">
        <v>0</v>
      </c>
      <c r="I91" s="102">
        <f t="shared" si="13"/>
        <v>0</v>
      </c>
    </row>
    <row r="92" spans="1:9" x14ac:dyDescent="0.2">
      <c r="A92" s="16"/>
      <c r="B92" s="129" t="s">
        <v>403</v>
      </c>
      <c r="C92" s="17"/>
      <c r="D92" s="110"/>
      <c r="E92" s="251"/>
      <c r="F92" s="110">
        <f t="shared" si="14"/>
        <v>0</v>
      </c>
      <c r="G92" s="102"/>
      <c r="H92" s="102"/>
      <c r="I92" s="102">
        <f t="shared" si="13"/>
        <v>0</v>
      </c>
    </row>
    <row r="93" spans="1:9" x14ac:dyDescent="0.2">
      <c r="A93" s="16"/>
      <c r="B93" s="127" t="s">
        <v>404</v>
      </c>
      <c r="C93" s="128"/>
      <c r="D93" s="110">
        <f>SUM(D94:D102)</f>
        <v>0</v>
      </c>
      <c r="E93" s="253">
        <f>SUM(E94:E102)</f>
        <v>166720.81</v>
      </c>
      <c r="F93" s="110">
        <f>SUM(F94:F102)</f>
        <v>166720.81</v>
      </c>
      <c r="G93" s="110">
        <f>SUM(G94:G102)</f>
        <v>166720.81</v>
      </c>
      <c r="H93" s="110">
        <f>SUM(H94:H102)</f>
        <v>166720.81</v>
      </c>
      <c r="I93" s="102">
        <f t="shared" si="13"/>
        <v>0</v>
      </c>
    </row>
    <row r="94" spans="1:9" x14ac:dyDescent="0.2">
      <c r="A94" s="16"/>
      <c r="B94" s="129" t="s">
        <v>405</v>
      </c>
      <c r="C94" s="17"/>
      <c r="D94" s="110">
        <v>0</v>
      </c>
      <c r="E94" s="251">
        <v>78120.36</v>
      </c>
      <c r="F94" s="110">
        <f t="shared" si="14"/>
        <v>78120.36</v>
      </c>
      <c r="G94" s="102">
        <v>78120.36</v>
      </c>
      <c r="H94" s="102">
        <v>78120.36</v>
      </c>
      <c r="I94" s="102">
        <f t="shared" si="13"/>
        <v>0</v>
      </c>
    </row>
    <row r="95" spans="1:9" x14ac:dyDescent="0.2">
      <c r="A95" s="16"/>
      <c r="B95" s="129" t="s">
        <v>406</v>
      </c>
      <c r="C95" s="17"/>
      <c r="D95" s="110">
        <v>0</v>
      </c>
      <c r="E95" s="251">
        <v>0</v>
      </c>
      <c r="F95" s="110">
        <f t="shared" si="14"/>
        <v>0</v>
      </c>
      <c r="G95" s="102">
        <v>0</v>
      </c>
      <c r="H95" s="102">
        <v>0</v>
      </c>
      <c r="I95" s="102">
        <f t="shared" si="13"/>
        <v>0</v>
      </c>
    </row>
    <row r="96" spans="1:9" x14ac:dyDescent="0.2">
      <c r="A96" s="16"/>
      <c r="B96" s="129" t="s">
        <v>407</v>
      </c>
      <c r="C96" s="17"/>
      <c r="D96" s="110"/>
      <c r="E96" s="251"/>
      <c r="F96" s="110">
        <f t="shared" si="14"/>
        <v>0</v>
      </c>
      <c r="G96" s="102"/>
      <c r="H96" s="102"/>
      <c r="I96" s="102">
        <f t="shared" si="13"/>
        <v>0</v>
      </c>
    </row>
    <row r="97" spans="1:9" x14ac:dyDescent="0.2">
      <c r="A97" s="16"/>
      <c r="B97" s="129" t="s">
        <v>408</v>
      </c>
      <c r="C97" s="17"/>
      <c r="D97" s="110">
        <v>0</v>
      </c>
      <c r="E97" s="251">
        <v>9201.15</v>
      </c>
      <c r="F97" s="110">
        <f t="shared" si="14"/>
        <v>9201.15</v>
      </c>
      <c r="G97" s="102">
        <v>9201.15</v>
      </c>
      <c r="H97" s="102">
        <v>9201.15</v>
      </c>
      <c r="I97" s="102">
        <f t="shared" si="13"/>
        <v>0</v>
      </c>
    </row>
    <row r="98" spans="1:9" x14ac:dyDescent="0.2">
      <c r="A98" s="16"/>
      <c r="B98" s="129" t="s">
        <v>409</v>
      </c>
      <c r="C98" s="17"/>
      <c r="D98" s="110"/>
      <c r="E98" s="251"/>
      <c r="F98" s="110">
        <f t="shared" si="14"/>
        <v>0</v>
      </c>
      <c r="G98" s="102"/>
      <c r="H98" s="102"/>
      <c r="I98" s="102">
        <f t="shared" si="13"/>
        <v>0</v>
      </c>
    </row>
    <row r="99" spans="1:9" x14ac:dyDescent="0.2">
      <c r="A99" s="16"/>
      <c r="B99" s="129" t="s">
        <v>410</v>
      </c>
      <c r="C99" s="17"/>
      <c r="D99" s="110">
        <v>0</v>
      </c>
      <c r="E99" s="251">
        <v>1546.54</v>
      </c>
      <c r="F99" s="110">
        <f t="shared" si="14"/>
        <v>1546.54</v>
      </c>
      <c r="G99" s="102">
        <v>1546.54</v>
      </c>
      <c r="H99" s="102">
        <v>1546.54</v>
      </c>
      <c r="I99" s="102">
        <f t="shared" si="13"/>
        <v>0</v>
      </c>
    </row>
    <row r="100" spans="1:9" x14ac:dyDescent="0.2">
      <c r="A100" s="16"/>
      <c r="B100" s="129" t="s">
        <v>411</v>
      </c>
      <c r="C100" s="17"/>
      <c r="D100" s="110">
        <v>0</v>
      </c>
      <c r="E100" s="251">
        <v>35219.919999999998</v>
      </c>
      <c r="F100" s="110">
        <f t="shared" si="14"/>
        <v>35219.919999999998</v>
      </c>
      <c r="G100" s="102">
        <v>35219.919999999998</v>
      </c>
      <c r="H100" s="102">
        <v>35219.919999999998</v>
      </c>
      <c r="I100" s="102">
        <f t="shared" si="13"/>
        <v>0</v>
      </c>
    </row>
    <row r="101" spans="1:9" x14ac:dyDescent="0.2">
      <c r="A101" s="16"/>
      <c r="B101" s="129" t="s">
        <v>412</v>
      </c>
      <c r="C101" s="17"/>
      <c r="D101" s="110"/>
      <c r="E101" s="251"/>
      <c r="F101" s="110">
        <f t="shared" si="14"/>
        <v>0</v>
      </c>
      <c r="G101" s="102"/>
      <c r="H101" s="102"/>
      <c r="I101" s="102">
        <f t="shared" si="13"/>
        <v>0</v>
      </c>
    </row>
    <row r="102" spans="1:9" x14ac:dyDescent="0.2">
      <c r="A102" s="16"/>
      <c r="B102" s="129" t="s">
        <v>413</v>
      </c>
      <c r="C102" s="17"/>
      <c r="D102" s="110">
        <v>0</v>
      </c>
      <c r="E102" s="251">
        <v>42632.84</v>
      </c>
      <c r="F102" s="110">
        <f t="shared" si="14"/>
        <v>42632.84</v>
      </c>
      <c r="G102" s="102">
        <v>42632.84</v>
      </c>
      <c r="H102" s="102">
        <v>42632.84</v>
      </c>
      <c r="I102" s="102">
        <f t="shared" si="13"/>
        <v>0</v>
      </c>
    </row>
    <row r="103" spans="1:9" x14ac:dyDescent="0.2">
      <c r="A103" s="16"/>
      <c r="B103" s="127" t="s">
        <v>414</v>
      </c>
      <c r="C103" s="128"/>
      <c r="D103" s="110">
        <f>SUM(D104:D112)</f>
        <v>1048400</v>
      </c>
      <c r="E103" s="253">
        <f>SUM(E104:E112)</f>
        <v>130792.56999999995</v>
      </c>
      <c r="F103" s="110">
        <f>SUM(F104:F112)</f>
        <v>1179192.57</v>
      </c>
      <c r="G103" s="110">
        <f>SUM(G104:G112)</f>
        <v>1179192.57</v>
      </c>
      <c r="H103" s="110">
        <f>SUM(H104:H112)</f>
        <v>1179192.57</v>
      </c>
      <c r="I103" s="102">
        <f t="shared" si="13"/>
        <v>0</v>
      </c>
    </row>
    <row r="104" spans="1:9" x14ac:dyDescent="0.2">
      <c r="A104" s="16"/>
      <c r="B104" s="129" t="s">
        <v>415</v>
      </c>
      <c r="C104" s="17"/>
      <c r="D104" s="110">
        <v>129200</v>
      </c>
      <c r="E104" s="251">
        <v>-126555</v>
      </c>
      <c r="F104" s="102">
        <f>D104+E104</f>
        <v>2645</v>
      </c>
      <c r="G104" s="102">
        <v>2645</v>
      </c>
      <c r="H104" s="102">
        <v>2645</v>
      </c>
      <c r="I104" s="102">
        <f t="shared" si="13"/>
        <v>0</v>
      </c>
    </row>
    <row r="105" spans="1:9" x14ac:dyDescent="0.2">
      <c r="A105" s="16"/>
      <c r="B105" s="129" t="s">
        <v>416</v>
      </c>
      <c r="C105" s="17"/>
      <c r="D105" s="110">
        <v>0</v>
      </c>
      <c r="E105" s="251">
        <v>34009.919999999998</v>
      </c>
      <c r="F105" s="102">
        <f t="shared" ref="F105:F112" si="15">D105+E105</f>
        <v>34009.919999999998</v>
      </c>
      <c r="G105" s="102">
        <v>34009.919999999998</v>
      </c>
      <c r="H105" s="102">
        <v>34009.919999999998</v>
      </c>
      <c r="I105" s="102">
        <f t="shared" si="13"/>
        <v>0</v>
      </c>
    </row>
    <row r="106" spans="1:9" x14ac:dyDescent="0.2">
      <c r="A106" s="16"/>
      <c r="B106" s="129" t="s">
        <v>417</v>
      </c>
      <c r="C106" s="17"/>
      <c r="D106" s="110">
        <v>413600</v>
      </c>
      <c r="E106" s="251">
        <v>545521.26</v>
      </c>
      <c r="F106" s="102">
        <f t="shared" si="15"/>
        <v>959121.26</v>
      </c>
      <c r="G106" s="102">
        <v>959121.26</v>
      </c>
      <c r="H106" s="102">
        <v>959121.26</v>
      </c>
      <c r="I106" s="102">
        <f t="shared" si="13"/>
        <v>0</v>
      </c>
    </row>
    <row r="107" spans="1:9" x14ac:dyDescent="0.2">
      <c r="A107" s="16"/>
      <c r="B107" s="129" t="s">
        <v>418</v>
      </c>
      <c r="C107" s="17"/>
      <c r="D107" s="110">
        <v>73000</v>
      </c>
      <c r="E107" s="251">
        <v>-51166.27</v>
      </c>
      <c r="F107" s="102">
        <f t="shared" si="15"/>
        <v>21833.730000000003</v>
      </c>
      <c r="G107" s="102">
        <v>21833.73</v>
      </c>
      <c r="H107" s="102">
        <v>21833.73</v>
      </c>
      <c r="I107" s="102">
        <f t="shared" si="13"/>
        <v>0</v>
      </c>
    </row>
    <row r="108" spans="1:9" x14ac:dyDescent="0.2">
      <c r="A108" s="16"/>
      <c r="B108" s="129" t="s">
        <v>419</v>
      </c>
      <c r="C108" s="17"/>
      <c r="D108" s="110">
        <v>432600</v>
      </c>
      <c r="E108" s="251">
        <v>-386826.4</v>
      </c>
      <c r="F108" s="102">
        <f t="shared" si="15"/>
        <v>45773.599999999977</v>
      </c>
      <c r="G108" s="102">
        <v>45773.599999999999</v>
      </c>
      <c r="H108" s="102">
        <v>45773.599999999999</v>
      </c>
      <c r="I108" s="102">
        <f t="shared" si="13"/>
        <v>0</v>
      </c>
    </row>
    <row r="109" spans="1:9" x14ac:dyDescent="0.2">
      <c r="A109" s="16"/>
      <c r="B109" s="129" t="s">
        <v>420</v>
      </c>
      <c r="C109" s="17"/>
      <c r="D109" s="110">
        <v>0</v>
      </c>
      <c r="E109" s="251">
        <v>56958.32</v>
      </c>
      <c r="F109" s="102">
        <f t="shared" si="15"/>
        <v>56958.32</v>
      </c>
      <c r="G109" s="102">
        <v>56958.32</v>
      </c>
      <c r="H109" s="102">
        <v>56958.32</v>
      </c>
      <c r="I109" s="102">
        <f t="shared" si="13"/>
        <v>0</v>
      </c>
    </row>
    <row r="110" spans="1:9" x14ac:dyDescent="0.2">
      <c r="A110" s="16"/>
      <c r="B110" s="129" t="s">
        <v>421</v>
      </c>
      <c r="C110" s="17"/>
      <c r="D110" s="110"/>
      <c r="E110" s="251"/>
      <c r="F110" s="102">
        <f t="shared" si="15"/>
        <v>0</v>
      </c>
      <c r="G110" s="102"/>
      <c r="H110" s="102"/>
      <c r="I110" s="102">
        <f t="shared" si="13"/>
        <v>0</v>
      </c>
    </row>
    <row r="111" spans="1:9" x14ac:dyDescent="0.2">
      <c r="A111" s="16"/>
      <c r="B111" s="129" t="s">
        <v>422</v>
      </c>
      <c r="C111" s="17"/>
      <c r="D111" s="110">
        <v>0</v>
      </c>
      <c r="E111" s="251">
        <v>10850</v>
      </c>
      <c r="F111" s="102">
        <f t="shared" si="15"/>
        <v>10850</v>
      </c>
      <c r="G111" s="102">
        <v>10850</v>
      </c>
      <c r="H111" s="102">
        <v>10850</v>
      </c>
      <c r="I111" s="102">
        <f t="shared" si="13"/>
        <v>0</v>
      </c>
    </row>
    <row r="112" spans="1:9" x14ac:dyDescent="0.2">
      <c r="A112" s="16"/>
      <c r="B112" s="129" t="s">
        <v>423</v>
      </c>
      <c r="C112" s="17"/>
      <c r="D112" s="110">
        <v>0</v>
      </c>
      <c r="E112" s="251">
        <v>48000.74</v>
      </c>
      <c r="F112" s="102">
        <f t="shared" si="15"/>
        <v>48000.74</v>
      </c>
      <c r="G112" s="102">
        <v>48000.74</v>
      </c>
      <c r="H112" s="102">
        <v>48000.74</v>
      </c>
      <c r="I112" s="102">
        <f t="shared" si="13"/>
        <v>0</v>
      </c>
    </row>
    <row r="113" spans="1:9" ht="25.5" customHeight="1" x14ac:dyDescent="0.2">
      <c r="A113" s="16"/>
      <c r="B113" s="355" t="s">
        <v>424</v>
      </c>
      <c r="C113" s="356"/>
      <c r="D113" s="110">
        <f>SUM(D114:D122)</f>
        <v>0</v>
      </c>
      <c r="E113" s="253">
        <f>SUM(E114:E122)</f>
        <v>0</v>
      </c>
      <c r="F113" s="110">
        <f>SUM(F114:F122)</f>
        <v>0</v>
      </c>
      <c r="G113" s="110">
        <f>SUM(G114:G122)</f>
        <v>0</v>
      </c>
      <c r="H113" s="110">
        <f>SUM(H114:H122)</f>
        <v>0</v>
      </c>
      <c r="I113" s="102">
        <f t="shared" si="13"/>
        <v>0</v>
      </c>
    </row>
    <row r="114" spans="1:9" x14ac:dyDescent="0.2">
      <c r="A114" s="16"/>
      <c r="B114" s="129" t="s">
        <v>425</v>
      </c>
      <c r="C114" s="17"/>
      <c r="D114" s="110"/>
      <c r="E114" s="102"/>
      <c r="F114" s="102">
        <f>D114+E114</f>
        <v>0</v>
      </c>
      <c r="G114" s="102"/>
      <c r="H114" s="102"/>
      <c r="I114" s="102">
        <f t="shared" si="13"/>
        <v>0</v>
      </c>
    </row>
    <row r="115" spans="1:9" x14ac:dyDescent="0.2">
      <c r="A115" s="16"/>
      <c r="B115" s="129" t="s">
        <v>426</v>
      </c>
      <c r="C115" s="17"/>
      <c r="D115" s="110"/>
      <c r="E115" s="102"/>
      <c r="F115" s="102">
        <f t="shared" ref="F115:F122" si="16">D115+E115</f>
        <v>0</v>
      </c>
      <c r="G115" s="102"/>
      <c r="H115" s="102"/>
      <c r="I115" s="102">
        <f t="shared" si="13"/>
        <v>0</v>
      </c>
    </row>
    <row r="116" spans="1:9" x14ac:dyDescent="0.2">
      <c r="A116" s="16"/>
      <c r="B116" s="129" t="s">
        <v>427</v>
      </c>
      <c r="C116" s="17"/>
      <c r="D116" s="110"/>
      <c r="E116" s="102"/>
      <c r="F116" s="102">
        <f t="shared" si="16"/>
        <v>0</v>
      </c>
      <c r="G116" s="102"/>
      <c r="H116" s="102"/>
      <c r="I116" s="102">
        <f t="shared" si="13"/>
        <v>0</v>
      </c>
    </row>
    <row r="117" spans="1:9" x14ac:dyDescent="0.2">
      <c r="A117" s="16"/>
      <c r="B117" s="129" t="s">
        <v>428</v>
      </c>
      <c r="C117" s="17"/>
      <c r="D117" s="110"/>
      <c r="E117" s="102"/>
      <c r="F117" s="102">
        <f t="shared" si="16"/>
        <v>0</v>
      </c>
      <c r="G117" s="102"/>
      <c r="H117" s="102"/>
      <c r="I117" s="102">
        <f t="shared" si="13"/>
        <v>0</v>
      </c>
    </row>
    <row r="118" spans="1:9" x14ac:dyDescent="0.2">
      <c r="A118" s="16"/>
      <c r="B118" s="129" t="s">
        <v>429</v>
      </c>
      <c r="C118" s="17"/>
      <c r="D118" s="110"/>
      <c r="E118" s="102"/>
      <c r="F118" s="102">
        <f t="shared" si="16"/>
        <v>0</v>
      </c>
      <c r="G118" s="102"/>
      <c r="H118" s="102"/>
      <c r="I118" s="102">
        <f t="shared" si="13"/>
        <v>0</v>
      </c>
    </row>
    <row r="119" spans="1:9" x14ac:dyDescent="0.2">
      <c r="A119" s="16"/>
      <c r="B119" s="129" t="s">
        <v>430</v>
      </c>
      <c r="C119" s="17"/>
      <c r="D119" s="110"/>
      <c r="E119" s="102"/>
      <c r="F119" s="102">
        <f t="shared" si="16"/>
        <v>0</v>
      </c>
      <c r="G119" s="102"/>
      <c r="H119" s="102"/>
      <c r="I119" s="102">
        <f t="shared" si="13"/>
        <v>0</v>
      </c>
    </row>
    <row r="120" spans="1:9" x14ac:dyDescent="0.2">
      <c r="A120" s="16"/>
      <c r="B120" s="129" t="s">
        <v>431</v>
      </c>
      <c r="C120" s="17"/>
      <c r="D120" s="110"/>
      <c r="E120" s="102"/>
      <c r="F120" s="102">
        <f t="shared" si="16"/>
        <v>0</v>
      </c>
      <c r="G120" s="102"/>
      <c r="H120" s="102"/>
      <c r="I120" s="102">
        <f t="shared" si="13"/>
        <v>0</v>
      </c>
    </row>
    <row r="121" spans="1:9" x14ac:dyDescent="0.2">
      <c r="A121" s="16"/>
      <c r="B121" s="129" t="s">
        <v>432</v>
      </c>
      <c r="C121" s="17"/>
      <c r="D121" s="110"/>
      <c r="E121" s="102"/>
      <c r="F121" s="102">
        <f t="shared" si="16"/>
        <v>0</v>
      </c>
      <c r="G121" s="102"/>
      <c r="H121" s="102"/>
      <c r="I121" s="102">
        <f t="shared" si="13"/>
        <v>0</v>
      </c>
    </row>
    <row r="122" spans="1:9" x14ac:dyDescent="0.2">
      <c r="A122" s="16"/>
      <c r="B122" s="129" t="s">
        <v>433</v>
      </c>
      <c r="C122" s="17"/>
      <c r="D122" s="110"/>
      <c r="E122" s="102"/>
      <c r="F122" s="102">
        <f t="shared" si="16"/>
        <v>0</v>
      </c>
      <c r="G122" s="102"/>
      <c r="H122" s="102"/>
      <c r="I122" s="102">
        <f t="shared" si="13"/>
        <v>0</v>
      </c>
    </row>
    <row r="123" spans="1:9" x14ac:dyDescent="0.2">
      <c r="A123" s="16"/>
      <c r="B123" s="127" t="s">
        <v>434</v>
      </c>
      <c r="C123" s="128"/>
      <c r="D123" s="110">
        <f>SUM(D124:D132)</f>
        <v>0</v>
      </c>
      <c r="E123" s="110">
        <f>SUM(E124:E132)</f>
        <v>219889.11000000002</v>
      </c>
      <c r="F123" s="110">
        <f>SUM(F124:F132)</f>
        <v>219889.11000000002</v>
      </c>
      <c r="G123" s="110">
        <f>SUM(G124:G132)</f>
        <v>219889.11000000002</v>
      </c>
      <c r="H123" s="110">
        <f>SUM(H124:H132)</f>
        <v>219889.11000000002</v>
      </c>
      <c r="I123" s="102">
        <f t="shared" si="13"/>
        <v>0</v>
      </c>
    </row>
    <row r="124" spans="1:9" x14ac:dyDescent="0.2">
      <c r="A124" s="16"/>
      <c r="B124" s="129" t="s">
        <v>435</v>
      </c>
      <c r="C124" s="17"/>
      <c r="D124" s="110">
        <v>0</v>
      </c>
      <c r="E124" s="102">
        <v>81997.070000000007</v>
      </c>
      <c r="F124" s="102">
        <f>D124+E124</f>
        <v>81997.070000000007</v>
      </c>
      <c r="G124" s="102">
        <v>81997.070000000007</v>
      </c>
      <c r="H124" s="102">
        <v>81997.070000000007</v>
      </c>
      <c r="I124" s="102">
        <f t="shared" si="13"/>
        <v>0</v>
      </c>
    </row>
    <row r="125" spans="1:9" x14ac:dyDescent="0.2">
      <c r="A125" s="16"/>
      <c r="B125" s="129" t="s">
        <v>436</v>
      </c>
      <c r="C125" s="17"/>
      <c r="D125" s="110">
        <v>0</v>
      </c>
      <c r="E125" s="102">
        <v>25542.04</v>
      </c>
      <c r="F125" s="102">
        <f t="shared" ref="F125:F132" si="17">D125+E125</f>
        <v>25542.04</v>
      </c>
      <c r="G125" s="102">
        <v>25542.04</v>
      </c>
      <c r="H125" s="102">
        <v>25542.04</v>
      </c>
      <c r="I125" s="102">
        <f t="shared" si="13"/>
        <v>0</v>
      </c>
    </row>
    <row r="126" spans="1:9" x14ac:dyDescent="0.2">
      <c r="A126" s="16"/>
      <c r="B126" s="129" t="s">
        <v>437</v>
      </c>
      <c r="C126" s="17"/>
      <c r="D126" s="110"/>
      <c r="E126" s="102"/>
      <c r="F126" s="102">
        <f t="shared" si="17"/>
        <v>0</v>
      </c>
      <c r="G126" s="102"/>
      <c r="H126" s="102"/>
      <c r="I126" s="102">
        <f t="shared" si="13"/>
        <v>0</v>
      </c>
    </row>
    <row r="127" spans="1:9" x14ac:dyDescent="0.2">
      <c r="A127" s="16"/>
      <c r="B127" s="129" t="s">
        <v>438</v>
      </c>
      <c r="C127" s="17"/>
      <c r="D127" s="110"/>
      <c r="E127" s="102"/>
      <c r="F127" s="102">
        <f t="shared" si="17"/>
        <v>0</v>
      </c>
      <c r="G127" s="102"/>
      <c r="H127" s="102"/>
      <c r="I127" s="102">
        <f t="shared" si="13"/>
        <v>0</v>
      </c>
    </row>
    <row r="128" spans="1:9" x14ac:dyDescent="0.2">
      <c r="A128" s="16"/>
      <c r="B128" s="129" t="s">
        <v>439</v>
      </c>
      <c r="C128" s="17"/>
      <c r="D128" s="110"/>
      <c r="E128" s="102"/>
      <c r="F128" s="102">
        <f t="shared" si="17"/>
        <v>0</v>
      </c>
      <c r="G128" s="102"/>
      <c r="H128" s="102"/>
      <c r="I128" s="102">
        <f t="shared" si="13"/>
        <v>0</v>
      </c>
    </row>
    <row r="129" spans="1:9" x14ac:dyDescent="0.2">
      <c r="A129" s="16"/>
      <c r="B129" s="129" t="s">
        <v>440</v>
      </c>
      <c r="C129" s="17"/>
      <c r="D129" s="110"/>
      <c r="E129" s="102"/>
      <c r="F129" s="102">
        <f t="shared" si="17"/>
        <v>0</v>
      </c>
      <c r="G129" s="102"/>
      <c r="H129" s="102"/>
      <c r="I129" s="102">
        <f t="shared" si="13"/>
        <v>0</v>
      </c>
    </row>
    <row r="130" spans="1:9" x14ac:dyDescent="0.2">
      <c r="A130" s="16"/>
      <c r="B130" s="129" t="s">
        <v>441</v>
      </c>
      <c r="C130" s="17"/>
      <c r="D130" s="110"/>
      <c r="E130" s="102"/>
      <c r="F130" s="102">
        <f t="shared" si="17"/>
        <v>0</v>
      </c>
      <c r="G130" s="102"/>
      <c r="H130" s="102"/>
      <c r="I130" s="102">
        <f t="shared" si="13"/>
        <v>0</v>
      </c>
    </row>
    <row r="131" spans="1:9" x14ac:dyDescent="0.2">
      <c r="A131" s="16"/>
      <c r="B131" s="129" t="s">
        <v>442</v>
      </c>
      <c r="C131" s="17"/>
      <c r="D131" s="110"/>
      <c r="E131" s="102"/>
      <c r="F131" s="102">
        <f t="shared" si="17"/>
        <v>0</v>
      </c>
      <c r="G131" s="102"/>
      <c r="H131" s="102"/>
      <c r="I131" s="102">
        <f t="shared" si="13"/>
        <v>0</v>
      </c>
    </row>
    <row r="132" spans="1:9" x14ac:dyDescent="0.2">
      <c r="A132" s="16"/>
      <c r="B132" s="129" t="s">
        <v>443</v>
      </c>
      <c r="C132" s="17"/>
      <c r="D132" s="110">
        <v>0</v>
      </c>
      <c r="E132" s="102">
        <v>112350</v>
      </c>
      <c r="F132" s="102">
        <f t="shared" si="17"/>
        <v>112350</v>
      </c>
      <c r="G132" s="102">
        <v>112350</v>
      </c>
      <c r="H132" s="102">
        <v>112350</v>
      </c>
      <c r="I132" s="102">
        <f t="shared" si="13"/>
        <v>0</v>
      </c>
    </row>
    <row r="133" spans="1:9" x14ac:dyDescent="0.2">
      <c r="A133" s="16"/>
      <c r="B133" s="127" t="s">
        <v>444</v>
      </c>
      <c r="C133" s="128"/>
      <c r="D133" s="110">
        <f>SUM(D134:D136)</f>
        <v>0</v>
      </c>
      <c r="E133" s="110">
        <f>SUM(E134:E136)</f>
        <v>0</v>
      </c>
      <c r="F133" s="110">
        <f>SUM(F134:F136)</f>
        <v>0</v>
      </c>
      <c r="G133" s="110">
        <f>SUM(G134:G136)</f>
        <v>0</v>
      </c>
      <c r="H133" s="110">
        <f>SUM(H134:H136)</f>
        <v>0</v>
      </c>
      <c r="I133" s="102">
        <f t="shared" si="13"/>
        <v>0</v>
      </c>
    </row>
    <row r="134" spans="1:9" x14ac:dyDescent="0.2">
      <c r="A134" s="16"/>
      <c r="B134" s="129" t="s">
        <v>445</v>
      </c>
      <c r="C134" s="17"/>
      <c r="D134" s="110"/>
      <c r="E134" s="102"/>
      <c r="F134" s="102">
        <f>D134+E134</f>
        <v>0</v>
      </c>
      <c r="G134" s="102"/>
      <c r="H134" s="102"/>
      <c r="I134" s="102">
        <f t="shared" si="13"/>
        <v>0</v>
      </c>
    </row>
    <row r="135" spans="1:9" x14ac:dyDescent="0.2">
      <c r="A135" s="16"/>
      <c r="B135" s="129" t="s">
        <v>446</v>
      </c>
      <c r="C135" s="17"/>
      <c r="D135" s="110"/>
      <c r="E135" s="102"/>
      <c r="F135" s="102">
        <f>D135+E135</f>
        <v>0</v>
      </c>
      <c r="G135" s="102"/>
      <c r="H135" s="102"/>
      <c r="I135" s="102">
        <f t="shared" si="13"/>
        <v>0</v>
      </c>
    </row>
    <row r="136" spans="1:9" x14ac:dyDescent="0.2">
      <c r="A136" s="16"/>
      <c r="B136" s="129" t="s">
        <v>447</v>
      </c>
      <c r="C136" s="17"/>
      <c r="D136" s="110"/>
      <c r="E136" s="102"/>
      <c r="F136" s="102">
        <f>D136+E136</f>
        <v>0</v>
      </c>
      <c r="G136" s="102"/>
      <c r="H136" s="102"/>
      <c r="I136" s="102">
        <f t="shared" si="13"/>
        <v>0</v>
      </c>
    </row>
    <row r="137" spans="1:9" x14ac:dyDescent="0.2">
      <c r="A137" s="16"/>
      <c r="B137" s="127" t="s">
        <v>448</v>
      </c>
      <c r="C137" s="128"/>
      <c r="D137" s="110">
        <f>SUM(D138:D145)</f>
        <v>0</v>
      </c>
      <c r="E137" s="110">
        <f>SUM(E138:E145)</f>
        <v>28163.21</v>
      </c>
      <c r="F137" s="110">
        <f>F138+F139+F140+F141+F142+F144+F145</f>
        <v>28163.21</v>
      </c>
      <c r="G137" s="110">
        <f>SUM(G138:G145)</f>
        <v>0</v>
      </c>
      <c r="H137" s="110">
        <f>SUM(H138:H145)</f>
        <v>0</v>
      </c>
      <c r="I137" s="102">
        <f t="shared" si="13"/>
        <v>28163.21</v>
      </c>
    </row>
    <row r="138" spans="1:9" x14ac:dyDescent="0.2">
      <c r="A138" s="16"/>
      <c r="B138" s="129" t="s">
        <v>449</v>
      </c>
      <c r="C138" s="17"/>
      <c r="D138" s="110"/>
      <c r="E138" s="102"/>
      <c r="F138" s="102">
        <f>D138+E138</f>
        <v>0</v>
      </c>
      <c r="G138" s="102"/>
      <c r="H138" s="102"/>
      <c r="I138" s="102">
        <f t="shared" si="13"/>
        <v>0</v>
      </c>
    </row>
    <row r="139" spans="1:9" x14ac:dyDescent="0.2">
      <c r="A139" s="16"/>
      <c r="B139" s="129" t="s">
        <v>450</v>
      </c>
      <c r="C139" s="17"/>
      <c r="D139" s="110"/>
      <c r="E139" s="102"/>
      <c r="F139" s="102">
        <f t="shared" ref="F139:F145" si="18">D139+E139</f>
        <v>0</v>
      </c>
      <c r="G139" s="102"/>
      <c r="H139" s="102"/>
      <c r="I139" s="102">
        <f t="shared" si="13"/>
        <v>0</v>
      </c>
    </row>
    <row r="140" spans="1:9" x14ac:dyDescent="0.2">
      <c r="A140" s="16"/>
      <c r="B140" s="129" t="s">
        <v>451</v>
      </c>
      <c r="C140" s="17"/>
      <c r="D140" s="110"/>
      <c r="E140" s="102"/>
      <c r="F140" s="102">
        <f t="shared" si="18"/>
        <v>0</v>
      </c>
      <c r="G140" s="102"/>
      <c r="H140" s="102"/>
      <c r="I140" s="102">
        <f t="shared" si="13"/>
        <v>0</v>
      </c>
    </row>
    <row r="141" spans="1:9" x14ac:dyDescent="0.2">
      <c r="A141" s="16"/>
      <c r="B141" s="129" t="s">
        <v>452</v>
      </c>
      <c r="C141" s="17"/>
      <c r="D141" s="110"/>
      <c r="E141" s="102"/>
      <c r="F141" s="102">
        <f t="shared" si="18"/>
        <v>0</v>
      </c>
      <c r="G141" s="102"/>
      <c r="H141" s="102"/>
      <c r="I141" s="102">
        <f t="shared" si="13"/>
        <v>0</v>
      </c>
    </row>
    <row r="142" spans="1:9" x14ac:dyDescent="0.2">
      <c r="A142" s="16"/>
      <c r="B142" s="129" t="s">
        <v>453</v>
      </c>
      <c r="C142" s="17"/>
      <c r="D142" s="110"/>
      <c r="E142" s="102"/>
      <c r="F142" s="102">
        <f t="shared" si="18"/>
        <v>0</v>
      </c>
      <c r="G142" s="102"/>
      <c r="H142" s="102"/>
      <c r="I142" s="102">
        <f t="shared" si="13"/>
        <v>0</v>
      </c>
    </row>
    <row r="143" spans="1:9" x14ac:dyDescent="0.2">
      <c r="A143" s="16"/>
      <c r="B143" s="129" t="s">
        <v>454</v>
      </c>
      <c r="C143" s="17"/>
      <c r="D143" s="110"/>
      <c r="E143" s="102"/>
      <c r="F143" s="102">
        <f t="shared" si="18"/>
        <v>0</v>
      </c>
      <c r="G143" s="102"/>
      <c r="H143" s="102"/>
      <c r="I143" s="102">
        <f t="shared" si="13"/>
        <v>0</v>
      </c>
    </row>
    <row r="144" spans="1:9" x14ac:dyDescent="0.2">
      <c r="A144" s="16"/>
      <c r="B144" s="129" t="s">
        <v>455</v>
      </c>
      <c r="C144" s="17"/>
      <c r="D144" s="110"/>
      <c r="E144" s="102"/>
      <c r="F144" s="102">
        <f t="shared" si="18"/>
        <v>0</v>
      </c>
      <c r="G144" s="102"/>
      <c r="H144" s="102"/>
      <c r="I144" s="102">
        <f t="shared" si="13"/>
        <v>0</v>
      </c>
    </row>
    <row r="145" spans="1:9" x14ac:dyDescent="0.2">
      <c r="A145" s="16"/>
      <c r="B145" s="129" t="s">
        <v>456</v>
      </c>
      <c r="C145" s="17"/>
      <c r="D145" s="110">
        <v>0</v>
      </c>
      <c r="E145" s="102">
        <v>28163.21</v>
      </c>
      <c r="F145" s="102">
        <f t="shared" si="18"/>
        <v>28163.21</v>
      </c>
      <c r="G145" s="102">
        <v>0</v>
      </c>
      <c r="H145" s="102">
        <v>0</v>
      </c>
      <c r="I145" s="102">
        <f t="shared" si="13"/>
        <v>28163.21</v>
      </c>
    </row>
    <row r="146" spans="1:9" x14ac:dyDescent="0.2">
      <c r="A146" s="16"/>
      <c r="B146" s="127" t="s">
        <v>457</v>
      </c>
      <c r="C146" s="128"/>
      <c r="D146" s="110">
        <f>SUM(D147:D149)</f>
        <v>0</v>
      </c>
      <c r="E146" s="110">
        <f>SUM(E147:E149)</f>
        <v>0</v>
      </c>
      <c r="F146" s="110">
        <f>SUM(F147:F149)</f>
        <v>0</v>
      </c>
      <c r="G146" s="110">
        <f>SUM(G147:G149)</f>
        <v>0</v>
      </c>
      <c r="H146" s="110">
        <f>SUM(H147:H149)</f>
        <v>0</v>
      </c>
      <c r="I146" s="102">
        <f t="shared" si="13"/>
        <v>0</v>
      </c>
    </row>
    <row r="147" spans="1:9" x14ac:dyDescent="0.2">
      <c r="A147" s="16"/>
      <c r="B147" s="129" t="s">
        <v>458</v>
      </c>
      <c r="C147" s="17"/>
      <c r="D147" s="110"/>
      <c r="E147" s="102"/>
      <c r="F147" s="102">
        <f>D147+E147</f>
        <v>0</v>
      </c>
      <c r="G147" s="102"/>
      <c r="H147" s="102"/>
      <c r="I147" s="102">
        <f t="shared" si="13"/>
        <v>0</v>
      </c>
    </row>
    <row r="148" spans="1:9" x14ac:dyDescent="0.2">
      <c r="A148" s="16"/>
      <c r="B148" s="129" t="s">
        <v>459</v>
      </c>
      <c r="C148" s="17"/>
      <c r="D148" s="110"/>
      <c r="E148" s="102"/>
      <c r="F148" s="102">
        <f>D148+E148</f>
        <v>0</v>
      </c>
      <c r="G148" s="102"/>
      <c r="H148" s="102"/>
      <c r="I148" s="102">
        <f t="shared" si="13"/>
        <v>0</v>
      </c>
    </row>
    <row r="149" spans="1:9" x14ac:dyDescent="0.2">
      <c r="A149" s="16"/>
      <c r="B149" s="129" t="s">
        <v>460</v>
      </c>
      <c r="C149" s="17"/>
      <c r="D149" s="110"/>
      <c r="E149" s="102"/>
      <c r="F149" s="102">
        <f>D149+E149</f>
        <v>0</v>
      </c>
      <c r="G149" s="102"/>
      <c r="H149" s="102"/>
      <c r="I149" s="102">
        <f t="shared" ref="I149:I157" si="19">F149-G149</f>
        <v>0</v>
      </c>
    </row>
    <row r="150" spans="1:9" x14ac:dyDescent="0.2">
      <c r="A150" s="16"/>
      <c r="B150" s="127" t="s">
        <v>461</v>
      </c>
      <c r="C150" s="128"/>
      <c r="D150" s="110">
        <f>SUM(D151:D157)</f>
        <v>0</v>
      </c>
      <c r="E150" s="110">
        <f>SUM(E151:E157)</f>
        <v>0</v>
      </c>
      <c r="F150" s="110">
        <f>SUM(F151:F157)</f>
        <v>0</v>
      </c>
      <c r="G150" s="110">
        <f>SUM(G151:G157)</f>
        <v>0</v>
      </c>
      <c r="H150" s="110">
        <f>SUM(H151:H157)</f>
        <v>0</v>
      </c>
      <c r="I150" s="102">
        <f t="shared" si="19"/>
        <v>0</v>
      </c>
    </row>
    <row r="151" spans="1:9" x14ac:dyDescent="0.2">
      <c r="A151" s="16"/>
      <c r="B151" s="129" t="s">
        <v>462</v>
      </c>
      <c r="C151" s="17"/>
      <c r="D151" s="110"/>
      <c r="E151" s="102"/>
      <c r="F151" s="102">
        <f>D151+E151</f>
        <v>0</v>
      </c>
      <c r="G151" s="102"/>
      <c r="H151" s="102"/>
      <c r="I151" s="102">
        <f t="shared" si="19"/>
        <v>0</v>
      </c>
    </row>
    <row r="152" spans="1:9" x14ac:dyDescent="0.2">
      <c r="A152" s="16"/>
      <c r="B152" s="129" t="s">
        <v>463</v>
      </c>
      <c r="C152" s="17"/>
      <c r="D152" s="110"/>
      <c r="E152" s="102"/>
      <c r="F152" s="102">
        <f t="shared" ref="F152:F157" si="20">D152+E152</f>
        <v>0</v>
      </c>
      <c r="G152" s="102"/>
      <c r="H152" s="102"/>
      <c r="I152" s="102">
        <f t="shared" si="19"/>
        <v>0</v>
      </c>
    </row>
    <row r="153" spans="1:9" x14ac:dyDescent="0.2">
      <c r="A153" s="16"/>
      <c r="B153" s="129" t="s">
        <v>464</v>
      </c>
      <c r="C153" s="17"/>
      <c r="D153" s="110"/>
      <c r="E153" s="102"/>
      <c r="F153" s="102">
        <f t="shared" si="20"/>
        <v>0</v>
      </c>
      <c r="G153" s="102"/>
      <c r="H153" s="102"/>
      <c r="I153" s="102">
        <f t="shared" si="19"/>
        <v>0</v>
      </c>
    </row>
    <row r="154" spans="1:9" x14ac:dyDescent="0.2">
      <c r="A154" s="16"/>
      <c r="B154" s="129" t="s">
        <v>465</v>
      </c>
      <c r="C154" s="17"/>
      <c r="D154" s="110"/>
      <c r="E154" s="102"/>
      <c r="F154" s="102">
        <f t="shared" si="20"/>
        <v>0</v>
      </c>
      <c r="G154" s="102"/>
      <c r="H154" s="102"/>
      <c r="I154" s="102">
        <f t="shared" si="19"/>
        <v>0</v>
      </c>
    </row>
    <row r="155" spans="1:9" x14ac:dyDescent="0.2">
      <c r="A155" s="16"/>
      <c r="B155" s="129" t="s">
        <v>466</v>
      </c>
      <c r="C155" s="17"/>
      <c r="D155" s="110"/>
      <c r="E155" s="102"/>
      <c r="F155" s="102">
        <f t="shared" si="20"/>
        <v>0</v>
      </c>
      <c r="G155" s="102"/>
      <c r="H155" s="102"/>
      <c r="I155" s="102">
        <f t="shared" si="19"/>
        <v>0</v>
      </c>
    </row>
    <row r="156" spans="1:9" x14ac:dyDescent="0.2">
      <c r="A156" s="16"/>
      <c r="B156" s="129" t="s">
        <v>467</v>
      </c>
      <c r="C156" s="17"/>
      <c r="D156" s="110"/>
      <c r="E156" s="102"/>
      <c r="F156" s="102">
        <f t="shared" si="20"/>
        <v>0</v>
      </c>
      <c r="G156" s="102"/>
      <c r="H156" s="102"/>
      <c r="I156" s="102">
        <f t="shared" si="19"/>
        <v>0</v>
      </c>
    </row>
    <row r="157" spans="1:9" x14ac:dyDescent="0.2">
      <c r="A157" s="16"/>
      <c r="B157" s="129" t="s">
        <v>468</v>
      </c>
      <c r="C157" s="17"/>
      <c r="D157" s="110">
        <v>0</v>
      </c>
      <c r="E157" s="102">
        <v>0</v>
      </c>
      <c r="F157" s="102">
        <f t="shared" si="20"/>
        <v>0</v>
      </c>
      <c r="G157" s="102">
        <v>0</v>
      </c>
      <c r="H157" s="102">
        <v>0</v>
      </c>
      <c r="I157" s="102">
        <f t="shared" si="19"/>
        <v>0</v>
      </c>
    </row>
    <row r="158" spans="1:9" x14ac:dyDescent="0.2">
      <c r="A158" s="16"/>
      <c r="B158" s="127"/>
      <c r="C158" s="128"/>
      <c r="D158" s="110"/>
      <c r="E158" s="102"/>
      <c r="F158" s="102"/>
      <c r="G158" s="102"/>
      <c r="H158" s="102"/>
      <c r="I158" s="102"/>
    </row>
    <row r="159" spans="1:9" x14ac:dyDescent="0.2">
      <c r="A159" s="16"/>
      <c r="B159" s="136" t="s">
        <v>470</v>
      </c>
      <c r="C159" s="137"/>
      <c r="D159" s="126">
        <f t="shared" ref="D159:I159" si="21">D9+D84</f>
        <v>19882000</v>
      </c>
      <c r="E159" s="126">
        <f t="shared" si="21"/>
        <v>1378032.6500000001</v>
      </c>
      <c r="F159" s="126">
        <f t="shared" si="21"/>
        <v>21260032.650000002</v>
      </c>
      <c r="G159" s="126">
        <f t="shared" si="21"/>
        <v>21231869.440000001</v>
      </c>
      <c r="H159" s="126">
        <f t="shared" si="21"/>
        <v>21231869.420000002</v>
      </c>
      <c r="I159" s="126">
        <f t="shared" si="21"/>
        <v>28163.21</v>
      </c>
    </row>
    <row r="160" spans="1:9" ht="13.5" thickBot="1" x14ac:dyDescent="0.25">
      <c r="A160" s="16"/>
      <c r="B160" s="138"/>
      <c r="C160" s="139"/>
      <c r="D160" s="140"/>
      <c r="E160" s="120"/>
      <c r="F160" s="120"/>
      <c r="G160" s="120"/>
      <c r="H160" s="120"/>
      <c r="I160" s="120"/>
    </row>
    <row r="166" spans="8:8" x14ac:dyDescent="0.2">
      <c r="H166" s="114"/>
    </row>
  </sheetData>
  <mergeCells count="12">
    <mergeCell ref="B38:C38"/>
    <mergeCell ref="B48:C48"/>
    <mergeCell ref="B62:C62"/>
    <mergeCell ref="B113:C113"/>
    <mergeCell ref="B1:I1"/>
    <mergeCell ref="B2:I2"/>
    <mergeCell ref="B3:I3"/>
    <mergeCell ref="B4:I4"/>
    <mergeCell ref="B5:I5"/>
    <mergeCell ref="B6:C8"/>
    <mergeCell ref="D6:H7"/>
    <mergeCell ref="I6:I8"/>
  </mergeCells>
  <pageMargins left="0.7" right="0.7" top="0.75" bottom="0.75" header="0.3" footer="0.3"/>
  <pageSetup scale="59" fitToHeight="0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1"/>
  <sheetViews>
    <sheetView showGridLines="0" topLeftCell="B1" workbookViewId="0">
      <selection activeCell="G39" sqref="G39"/>
    </sheetView>
  </sheetViews>
  <sheetFormatPr baseColWidth="10" defaultColWidth="11" defaultRowHeight="12.75" x14ac:dyDescent="0.2"/>
  <cols>
    <col min="1" max="1" width="4.42578125" style="97" customWidth="1"/>
    <col min="2" max="2" width="39" style="97" customWidth="1"/>
    <col min="3" max="3" width="14" style="97" customWidth="1"/>
    <col min="4" max="4" width="13.28515625" style="97" customWidth="1"/>
    <col min="5" max="5" width="12.85546875" style="97" customWidth="1"/>
    <col min="6" max="6" width="13" style="97" customWidth="1"/>
    <col min="7" max="7" width="14.28515625" style="97" customWidth="1"/>
    <col min="8" max="8" width="13.5703125" style="97" customWidth="1"/>
    <col min="9" max="256" width="11" style="97"/>
    <col min="257" max="257" width="4.42578125" style="97" customWidth="1"/>
    <col min="258" max="258" width="39" style="97" customWidth="1"/>
    <col min="259" max="259" width="14" style="97" customWidth="1"/>
    <col min="260" max="260" width="13.28515625" style="97" customWidth="1"/>
    <col min="261" max="261" width="12.85546875" style="97" customWidth="1"/>
    <col min="262" max="262" width="13" style="97" customWidth="1"/>
    <col min="263" max="263" width="14.28515625" style="97" customWidth="1"/>
    <col min="264" max="264" width="13.5703125" style="97" customWidth="1"/>
    <col min="265" max="512" width="11" style="97"/>
    <col min="513" max="513" width="4.42578125" style="97" customWidth="1"/>
    <col min="514" max="514" width="39" style="97" customWidth="1"/>
    <col min="515" max="515" width="14" style="97" customWidth="1"/>
    <col min="516" max="516" width="13.28515625" style="97" customWidth="1"/>
    <col min="517" max="517" width="12.85546875" style="97" customWidth="1"/>
    <col min="518" max="518" width="13" style="97" customWidth="1"/>
    <col min="519" max="519" width="14.28515625" style="97" customWidth="1"/>
    <col min="520" max="520" width="13.5703125" style="97" customWidth="1"/>
    <col min="521" max="768" width="11" style="97"/>
    <col min="769" max="769" width="4.42578125" style="97" customWidth="1"/>
    <col min="770" max="770" width="39" style="97" customWidth="1"/>
    <col min="771" max="771" width="14" style="97" customWidth="1"/>
    <col min="772" max="772" width="13.28515625" style="97" customWidth="1"/>
    <col min="773" max="773" width="12.85546875" style="97" customWidth="1"/>
    <col min="774" max="774" width="13" style="97" customWidth="1"/>
    <col min="775" max="775" width="14.28515625" style="97" customWidth="1"/>
    <col min="776" max="776" width="13.5703125" style="97" customWidth="1"/>
    <col min="777" max="1024" width="11" style="97"/>
    <col min="1025" max="1025" width="4.42578125" style="97" customWidth="1"/>
    <col min="1026" max="1026" width="39" style="97" customWidth="1"/>
    <col min="1027" max="1027" width="14" style="97" customWidth="1"/>
    <col min="1028" max="1028" width="13.28515625" style="97" customWidth="1"/>
    <col min="1029" max="1029" width="12.85546875" style="97" customWidth="1"/>
    <col min="1030" max="1030" width="13" style="97" customWidth="1"/>
    <col min="1031" max="1031" width="14.28515625" style="97" customWidth="1"/>
    <col min="1032" max="1032" width="13.5703125" style="97" customWidth="1"/>
    <col min="1033" max="1280" width="11" style="97"/>
    <col min="1281" max="1281" width="4.42578125" style="97" customWidth="1"/>
    <col min="1282" max="1282" width="39" style="97" customWidth="1"/>
    <col min="1283" max="1283" width="14" style="97" customWidth="1"/>
    <col min="1284" max="1284" width="13.28515625" style="97" customWidth="1"/>
    <col min="1285" max="1285" width="12.85546875" style="97" customWidth="1"/>
    <col min="1286" max="1286" width="13" style="97" customWidth="1"/>
    <col min="1287" max="1287" width="14.28515625" style="97" customWidth="1"/>
    <col min="1288" max="1288" width="13.5703125" style="97" customWidth="1"/>
    <col min="1289" max="1536" width="11" style="97"/>
    <col min="1537" max="1537" width="4.42578125" style="97" customWidth="1"/>
    <col min="1538" max="1538" width="39" style="97" customWidth="1"/>
    <col min="1539" max="1539" width="14" style="97" customWidth="1"/>
    <col min="1540" max="1540" width="13.28515625" style="97" customWidth="1"/>
    <col min="1541" max="1541" width="12.85546875" style="97" customWidth="1"/>
    <col min="1542" max="1542" width="13" style="97" customWidth="1"/>
    <col min="1543" max="1543" width="14.28515625" style="97" customWidth="1"/>
    <col min="1544" max="1544" width="13.5703125" style="97" customWidth="1"/>
    <col min="1545" max="1792" width="11" style="97"/>
    <col min="1793" max="1793" width="4.42578125" style="97" customWidth="1"/>
    <col min="1794" max="1794" width="39" style="97" customWidth="1"/>
    <col min="1795" max="1795" width="14" style="97" customWidth="1"/>
    <col min="1796" max="1796" width="13.28515625" style="97" customWidth="1"/>
    <col min="1797" max="1797" width="12.85546875" style="97" customWidth="1"/>
    <col min="1798" max="1798" width="13" style="97" customWidth="1"/>
    <col min="1799" max="1799" width="14.28515625" style="97" customWidth="1"/>
    <col min="1800" max="1800" width="13.5703125" style="97" customWidth="1"/>
    <col min="1801" max="2048" width="11" style="97"/>
    <col min="2049" max="2049" width="4.42578125" style="97" customWidth="1"/>
    <col min="2050" max="2050" width="39" style="97" customWidth="1"/>
    <col min="2051" max="2051" width="14" style="97" customWidth="1"/>
    <col min="2052" max="2052" width="13.28515625" style="97" customWidth="1"/>
    <col min="2053" max="2053" width="12.85546875" style="97" customWidth="1"/>
    <col min="2054" max="2054" width="13" style="97" customWidth="1"/>
    <col min="2055" max="2055" width="14.28515625" style="97" customWidth="1"/>
    <col min="2056" max="2056" width="13.5703125" style="97" customWidth="1"/>
    <col min="2057" max="2304" width="11" style="97"/>
    <col min="2305" max="2305" width="4.42578125" style="97" customWidth="1"/>
    <col min="2306" max="2306" width="39" style="97" customWidth="1"/>
    <col min="2307" max="2307" width="14" style="97" customWidth="1"/>
    <col min="2308" max="2308" width="13.28515625" style="97" customWidth="1"/>
    <col min="2309" max="2309" width="12.85546875" style="97" customWidth="1"/>
    <col min="2310" max="2310" width="13" style="97" customWidth="1"/>
    <col min="2311" max="2311" width="14.28515625" style="97" customWidth="1"/>
    <col min="2312" max="2312" width="13.5703125" style="97" customWidth="1"/>
    <col min="2313" max="2560" width="11" style="97"/>
    <col min="2561" max="2561" width="4.42578125" style="97" customWidth="1"/>
    <col min="2562" max="2562" width="39" style="97" customWidth="1"/>
    <col min="2563" max="2563" width="14" style="97" customWidth="1"/>
    <col min="2564" max="2564" width="13.28515625" style="97" customWidth="1"/>
    <col min="2565" max="2565" width="12.85546875" style="97" customWidth="1"/>
    <col min="2566" max="2566" width="13" style="97" customWidth="1"/>
    <col min="2567" max="2567" width="14.28515625" style="97" customWidth="1"/>
    <col min="2568" max="2568" width="13.5703125" style="97" customWidth="1"/>
    <col min="2569" max="2816" width="11" style="97"/>
    <col min="2817" max="2817" width="4.42578125" style="97" customWidth="1"/>
    <col min="2818" max="2818" width="39" style="97" customWidth="1"/>
    <col min="2819" max="2819" width="14" style="97" customWidth="1"/>
    <col min="2820" max="2820" width="13.28515625" style="97" customWidth="1"/>
    <col min="2821" max="2821" width="12.85546875" style="97" customWidth="1"/>
    <col min="2822" max="2822" width="13" style="97" customWidth="1"/>
    <col min="2823" max="2823" width="14.28515625" style="97" customWidth="1"/>
    <col min="2824" max="2824" width="13.5703125" style="97" customWidth="1"/>
    <col min="2825" max="3072" width="11" style="97"/>
    <col min="3073" max="3073" width="4.42578125" style="97" customWidth="1"/>
    <col min="3074" max="3074" width="39" style="97" customWidth="1"/>
    <col min="3075" max="3075" width="14" style="97" customWidth="1"/>
    <col min="3076" max="3076" width="13.28515625" style="97" customWidth="1"/>
    <col min="3077" max="3077" width="12.85546875" style="97" customWidth="1"/>
    <col min="3078" max="3078" width="13" style="97" customWidth="1"/>
    <col min="3079" max="3079" width="14.28515625" style="97" customWidth="1"/>
    <col min="3080" max="3080" width="13.5703125" style="97" customWidth="1"/>
    <col min="3081" max="3328" width="11" style="97"/>
    <col min="3329" max="3329" width="4.42578125" style="97" customWidth="1"/>
    <col min="3330" max="3330" width="39" style="97" customWidth="1"/>
    <col min="3331" max="3331" width="14" style="97" customWidth="1"/>
    <col min="3332" max="3332" width="13.28515625" style="97" customWidth="1"/>
    <col min="3333" max="3333" width="12.85546875" style="97" customWidth="1"/>
    <col min="3334" max="3334" width="13" style="97" customWidth="1"/>
    <col min="3335" max="3335" width="14.28515625" style="97" customWidth="1"/>
    <col min="3336" max="3336" width="13.5703125" style="97" customWidth="1"/>
    <col min="3337" max="3584" width="11" style="97"/>
    <col min="3585" max="3585" width="4.42578125" style="97" customWidth="1"/>
    <col min="3586" max="3586" width="39" style="97" customWidth="1"/>
    <col min="3587" max="3587" width="14" style="97" customWidth="1"/>
    <col min="3588" max="3588" width="13.28515625" style="97" customWidth="1"/>
    <col min="3589" max="3589" width="12.85546875" style="97" customWidth="1"/>
    <col min="3590" max="3590" width="13" style="97" customWidth="1"/>
    <col min="3591" max="3591" width="14.28515625" style="97" customWidth="1"/>
    <col min="3592" max="3592" width="13.5703125" style="97" customWidth="1"/>
    <col min="3593" max="3840" width="11" style="97"/>
    <col min="3841" max="3841" width="4.42578125" style="97" customWidth="1"/>
    <col min="3842" max="3842" width="39" style="97" customWidth="1"/>
    <col min="3843" max="3843" width="14" style="97" customWidth="1"/>
    <col min="3844" max="3844" width="13.28515625" style="97" customWidth="1"/>
    <col min="3845" max="3845" width="12.85546875" style="97" customWidth="1"/>
    <col min="3846" max="3846" width="13" style="97" customWidth="1"/>
    <col min="3847" max="3847" width="14.28515625" style="97" customWidth="1"/>
    <col min="3848" max="3848" width="13.5703125" style="97" customWidth="1"/>
    <col min="3849" max="4096" width="11" style="97"/>
    <col min="4097" max="4097" width="4.42578125" style="97" customWidth="1"/>
    <col min="4098" max="4098" width="39" style="97" customWidth="1"/>
    <col min="4099" max="4099" width="14" style="97" customWidth="1"/>
    <col min="4100" max="4100" width="13.28515625" style="97" customWidth="1"/>
    <col min="4101" max="4101" width="12.85546875" style="97" customWidth="1"/>
    <col min="4102" max="4102" width="13" style="97" customWidth="1"/>
    <col min="4103" max="4103" width="14.28515625" style="97" customWidth="1"/>
    <col min="4104" max="4104" width="13.5703125" style="97" customWidth="1"/>
    <col min="4105" max="4352" width="11" style="97"/>
    <col min="4353" max="4353" width="4.42578125" style="97" customWidth="1"/>
    <col min="4354" max="4354" width="39" style="97" customWidth="1"/>
    <col min="4355" max="4355" width="14" style="97" customWidth="1"/>
    <col min="4356" max="4356" width="13.28515625" style="97" customWidth="1"/>
    <col min="4357" max="4357" width="12.85546875" style="97" customWidth="1"/>
    <col min="4358" max="4358" width="13" style="97" customWidth="1"/>
    <col min="4359" max="4359" width="14.28515625" style="97" customWidth="1"/>
    <col min="4360" max="4360" width="13.5703125" style="97" customWidth="1"/>
    <col min="4361" max="4608" width="11" style="97"/>
    <col min="4609" max="4609" width="4.42578125" style="97" customWidth="1"/>
    <col min="4610" max="4610" width="39" style="97" customWidth="1"/>
    <col min="4611" max="4611" width="14" style="97" customWidth="1"/>
    <col min="4612" max="4612" width="13.28515625" style="97" customWidth="1"/>
    <col min="4613" max="4613" width="12.85546875" style="97" customWidth="1"/>
    <col min="4614" max="4614" width="13" style="97" customWidth="1"/>
    <col min="4615" max="4615" width="14.28515625" style="97" customWidth="1"/>
    <col min="4616" max="4616" width="13.5703125" style="97" customWidth="1"/>
    <col min="4617" max="4864" width="11" style="97"/>
    <col min="4865" max="4865" width="4.42578125" style="97" customWidth="1"/>
    <col min="4866" max="4866" width="39" style="97" customWidth="1"/>
    <col min="4867" max="4867" width="14" style="97" customWidth="1"/>
    <col min="4868" max="4868" width="13.28515625" style="97" customWidth="1"/>
    <col min="4869" max="4869" width="12.85546875" style="97" customWidth="1"/>
    <col min="4870" max="4870" width="13" style="97" customWidth="1"/>
    <col min="4871" max="4871" width="14.28515625" style="97" customWidth="1"/>
    <col min="4872" max="4872" width="13.5703125" style="97" customWidth="1"/>
    <col min="4873" max="5120" width="11" style="97"/>
    <col min="5121" max="5121" width="4.42578125" style="97" customWidth="1"/>
    <col min="5122" max="5122" width="39" style="97" customWidth="1"/>
    <col min="5123" max="5123" width="14" style="97" customWidth="1"/>
    <col min="5124" max="5124" width="13.28515625" style="97" customWidth="1"/>
    <col min="5125" max="5125" width="12.85546875" style="97" customWidth="1"/>
    <col min="5126" max="5126" width="13" style="97" customWidth="1"/>
    <col min="5127" max="5127" width="14.28515625" style="97" customWidth="1"/>
    <col min="5128" max="5128" width="13.5703125" style="97" customWidth="1"/>
    <col min="5129" max="5376" width="11" style="97"/>
    <col min="5377" max="5377" width="4.42578125" style="97" customWidth="1"/>
    <col min="5378" max="5378" width="39" style="97" customWidth="1"/>
    <col min="5379" max="5379" width="14" style="97" customWidth="1"/>
    <col min="5380" max="5380" width="13.28515625" style="97" customWidth="1"/>
    <col min="5381" max="5381" width="12.85546875" style="97" customWidth="1"/>
    <col min="5382" max="5382" width="13" style="97" customWidth="1"/>
    <col min="5383" max="5383" width="14.28515625" style="97" customWidth="1"/>
    <col min="5384" max="5384" width="13.5703125" style="97" customWidth="1"/>
    <col min="5385" max="5632" width="11" style="97"/>
    <col min="5633" max="5633" width="4.42578125" style="97" customWidth="1"/>
    <col min="5634" max="5634" width="39" style="97" customWidth="1"/>
    <col min="5635" max="5635" width="14" style="97" customWidth="1"/>
    <col min="5636" max="5636" width="13.28515625" style="97" customWidth="1"/>
    <col min="5637" max="5637" width="12.85546875" style="97" customWidth="1"/>
    <col min="5638" max="5638" width="13" style="97" customWidth="1"/>
    <col min="5639" max="5639" width="14.28515625" style="97" customWidth="1"/>
    <col min="5640" max="5640" width="13.5703125" style="97" customWidth="1"/>
    <col min="5641" max="5888" width="11" style="97"/>
    <col min="5889" max="5889" width="4.42578125" style="97" customWidth="1"/>
    <col min="5890" max="5890" width="39" style="97" customWidth="1"/>
    <col min="5891" max="5891" width="14" style="97" customWidth="1"/>
    <col min="5892" max="5892" width="13.28515625" style="97" customWidth="1"/>
    <col min="5893" max="5893" width="12.85546875" style="97" customWidth="1"/>
    <col min="5894" max="5894" width="13" style="97" customWidth="1"/>
    <col min="5895" max="5895" width="14.28515625" style="97" customWidth="1"/>
    <col min="5896" max="5896" width="13.5703125" style="97" customWidth="1"/>
    <col min="5897" max="6144" width="11" style="97"/>
    <col min="6145" max="6145" width="4.42578125" style="97" customWidth="1"/>
    <col min="6146" max="6146" width="39" style="97" customWidth="1"/>
    <col min="6147" max="6147" width="14" style="97" customWidth="1"/>
    <col min="6148" max="6148" width="13.28515625" style="97" customWidth="1"/>
    <col min="6149" max="6149" width="12.85546875" style="97" customWidth="1"/>
    <col min="6150" max="6150" width="13" style="97" customWidth="1"/>
    <col min="6151" max="6151" width="14.28515625" style="97" customWidth="1"/>
    <col min="6152" max="6152" width="13.5703125" style="97" customWidth="1"/>
    <col min="6153" max="6400" width="11" style="97"/>
    <col min="6401" max="6401" width="4.42578125" style="97" customWidth="1"/>
    <col min="6402" max="6402" width="39" style="97" customWidth="1"/>
    <col min="6403" max="6403" width="14" style="97" customWidth="1"/>
    <col min="6404" max="6404" width="13.28515625" style="97" customWidth="1"/>
    <col min="6405" max="6405" width="12.85546875" style="97" customWidth="1"/>
    <col min="6406" max="6406" width="13" style="97" customWidth="1"/>
    <col min="6407" max="6407" width="14.28515625" style="97" customWidth="1"/>
    <col min="6408" max="6408" width="13.5703125" style="97" customWidth="1"/>
    <col min="6409" max="6656" width="11" style="97"/>
    <col min="6657" max="6657" width="4.42578125" style="97" customWidth="1"/>
    <col min="6658" max="6658" width="39" style="97" customWidth="1"/>
    <col min="6659" max="6659" width="14" style="97" customWidth="1"/>
    <col min="6660" max="6660" width="13.28515625" style="97" customWidth="1"/>
    <col min="6661" max="6661" width="12.85546875" style="97" customWidth="1"/>
    <col min="6662" max="6662" width="13" style="97" customWidth="1"/>
    <col min="6663" max="6663" width="14.28515625" style="97" customWidth="1"/>
    <col min="6664" max="6664" width="13.5703125" style="97" customWidth="1"/>
    <col min="6665" max="6912" width="11" style="97"/>
    <col min="6913" max="6913" width="4.42578125" style="97" customWidth="1"/>
    <col min="6914" max="6914" width="39" style="97" customWidth="1"/>
    <col min="6915" max="6915" width="14" style="97" customWidth="1"/>
    <col min="6916" max="6916" width="13.28515625" style="97" customWidth="1"/>
    <col min="6917" max="6917" width="12.85546875" style="97" customWidth="1"/>
    <col min="6918" max="6918" width="13" style="97" customWidth="1"/>
    <col min="6919" max="6919" width="14.28515625" style="97" customWidth="1"/>
    <col min="6920" max="6920" width="13.5703125" style="97" customWidth="1"/>
    <col min="6921" max="7168" width="11" style="97"/>
    <col min="7169" max="7169" width="4.42578125" style="97" customWidth="1"/>
    <col min="7170" max="7170" width="39" style="97" customWidth="1"/>
    <col min="7171" max="7171" width="14" style="97" customWidth="1"/>
    <col min="7172" max="7172" width="13.28515625" style="97" customWidth="1"/>
    <col min="7173" max="7173" width="12.85546875" style="97" customWidth="1"/>
    <col min="7174" max="7174" width="13" style="97" customWidth="1"/>
    <col min="7175" max="7175" width="14.28515625" style="97" customWidth="1"/>
    <col min="7176" max="7176" width="13.5703125" style="97" customWidth="1"/>
    <col min="7177" max="7424" width="11" style="97"/>
    <col min="7425" max="7425" width="4.42578125" style="97" customWidth="1"/>
    <col min="7426" max="7426" width="39" style="97" customWidth="1"/>
    <col min="7427" max="7427" width="14" style="97" customWidth="1"/>
    <col min="7428" max="7428" width="13.28515625" style="97" customWidth="1"/>
    <col min="7429" max="7429" width="12.85546875" style="97" customWidth="1"/>
    <col min="7430" max="7430" width="13" style="97" customWidth="1"/>
    <col min="7431" max="7431" width="14.28515625" style="97" customWidth="1"/>
    <col min="7432" max="7432" width="13.5703125" style="97" customWidth="1"/>
    <col min="7433" max="7680" width="11" style="97"/>
    <col min="7681" max="7681" width="4.42578125" style="97" customWidth="1"/>
    <col min="7682" max="7682" width="39" style="97" customWidth="1"/>
    <col min="7683" max="7683" width="14" style="97" customWidth="1"/>
    <col min="7684" max="7684" width="13.28515625" style="97" customWidth="1"/>
    <col min="7685" max="7685" width="12.85546875" style="97" customWidth="1"/>
    <col min="7686" max="7686" width="13" style="97" customWidth="1"/>
    <col min="7687" max="7687" width="14.28515625" style="97" customWidth="1"/>
    <col min="7688" max="7688" width="13.5703125" style="97" customWidth="1"/>
    <col min="7689" max="7936" width="11" style="97"/>
    <col min="7937" max="7937" width="4.42578125" style="97" customWidth="1"/>
    <col min="7938" max="7938" width="39" style="97" customWidth="1"/>
    <col min="7939" max="7939" width="14" style="97" customWidth="1"/>
    <col min="7940" max="7940" width="13.28515625" style="97" customWidth="1"/>
    <col min="7941" max="7941" width="12.85546875" style="97" customWidth="1"/>
    <col min="7942" max="7942" width="13" style="97" customWidth="1"/>
    <col min="7943" max="7943" width="14.28515625" style="97" customWidth="1"/>
    <col min="7944" max="7944" width="13.5703125" style="97" customWidth="1"/>
    <col min="7945" max="8192" width="11" style="97"/>
    <col min="8193" max="8193" width="4.42578125" style="97" customWidth="1"/>
    <col min="8194" max="8194" width="39" style="97" customWidth="1"/>
    <col min="8195" max="8195" width="14" style="97" customWidth="1"/>
    <col min="8196" max="8196" width="13.28515625" style="97" customWidth="1"/>
    <col min="8197" max="8197" width="12.85546875" style="97" customWidth="1"/>
    <col min="8198" max="8198" width="13" style="97" customWidth="1"/>
    <col min="8199" max="8199" width="14.28515625" style="97" customWidth="1"/>
    <col min="8200" max="8200" width="13.5703125" style="97" customWidth="1"/>
    <col min="8201" max="8448" width="11" style="97"/>
    <col min="8449" max="8449" width="4.42578125" style="97" customWidth="1"/>
    <col min="8450" max="8450" width="39" style="97" customWidth="1"/>
    <col min="8451" max="8451" width="14" style="97" customWidth="1"/>
    <col min="8452" max="8452" width="13.28515625" style="97" customWidth="1"/>
    <col min="8453" max="8453" width="12.85546875" style="97" customWidth="1"/>
    <col min="8454" max="8454" width="13" style="97" customWidth="1"/>
    <col min="8455" max="8455" width="14.28515625" style="97" customWidth="1"/>
    <col min="8456" max="8456" width="13.5703125" style="97" customWidth="1"/>
    <col min="8457" max="8704" width="11" style="97"/>
    <col min="8705" max="8705" width="4.42578125" style="97" customWidth="1"/>
    <col min="8706" max="8706" width="39" style="97" customWidth="1"/>
    <col min="8707" max="8707" width="14" style="97" customWidth="1"/>
    <col min="8708" max="8708" width="13.28515625" style="97" customWidth="1"/>
    <col min="8709" max="8709" width="12.85546875" style="97" customWidth="1"/>
    <col min="8710" max="8710" width="13" style="97" customWidth="1"/>
    <col min="8711" max="8711" width="14.28515625" style="97" customWidth="1"/>
    <col min="8712" max="8712" width="13.5703125" style="97" customWidth="1"/>
    <col min="8713" max="8960" width="11" style="97"/>
    <col min="8961" max="8961" width="4.42578125" style="97" customWidth="1"/>
    <col min="8962" max="8962" width="39" style="97" customWidth="1"/>
    <col min="8963" max="8963" width="14" style="97" customWidth="1"/>
    <col min="8964" max="8964" width="13.28515625" style="97" customWidth="1"/>
    <col min="8965" max="8965" width="12.85546875" style="97" customWidth="1"/>
    <col min="8966" max="8966" width="13" style="97" customWidth="1"/>
    <col min="8967" max="8967" width="14.28515625" style="97" customWidth="1"/>
    <col min="8968" max="8968" width="13.5703125" style="97" customWidth="1"/>
    <col min="8969" max="9216" width="11" style="97"/>
    <col min="9217" max="9217" width="4.42578125" style="97" customWidth="1"/>
    <col min="9218" max="9218" width="39" style="97" customWidth="1"/>
    <col min="9219" max="9219" width="14" style="97" customWidth="1"/>
    <col min="9220" max="9220" width="13.28515625" style="97" customWidth="1"/>
    <col min="9221" max="9221" width="12.85546875" style="97" customWidth="1"/>
    <col min="9222" max="9222" width="13" style="97" customWidth="1"/>
    <col min="9223" max="9223" width="14.28515625" style="97" customWidth="1"/>
    <col min="9224" max="9224" width="13.5703125" style="97" customWidth="1"/>
    <col min="9225" max="9472" width="11" style="97"/>
    <col min="9473" max="9473" width="4.42578125" style="97" customWidth="1"/>
    <col min="9474" max="9474" width="39" style="97" customWidth="1"/>
    <col min="9475" max="9475" width="14" style="97" customWidth="1"/>
    <col min="9476" max="9476" width="13.28515625" style="97" customWidth="1"/>
    <col min="9477" max="9477" width="12.85546875" style="97" customWidth="1"/>
    <col min="9478" max="9478" width="13" style="97" customWidth="1"/>
    <col min="9479" max="9479" width="14.28515625" style="97" customWidth="1"/>
    <col min="9480" max="9480" width="13.5703125" style="97" customWidth="1"/>
    <col min="9481" max="9728" width="11" style="97"/>
    <col min="9729" max="9729" width="4.42578125" style="97" customWidth="1"/>
    <col min="9730" max="9730" width="39" style="97" customWidth="1"/>
    <col min="9731" max="9731" width="14" style="97" customWidth="1"/>
    <col min="9732" max="9732" width="13.28515625" style="97" customWidth="1"/>
    <col min="9733" max="9733" width="12.85546875" style="97" customWidth="1"/>
    <col min="9734" max="9734" width="13" style="97" customWidth="1"/>
    <col min="9735" max="9735" width="14.28515625" style="97" customWidth="1"/>
    <col min="9736" max="9736" width="13.5703125" style="97" customWidth="1"/>
    <col min="9737" max="9984" width="11" style="97"/>
    <col min="9985" max="9985" width="4.42578125" style="97" customWidth="1"/>
    <col min="9986" max="9986" width="39" style="97" customWidth="1"/>
    <col min="9987" max="9987" width="14" style="97" customWidth="1"/>
    <col min="9988" max="9988" width="13.28515625" style="97" customWidth="1"/>
    <col min="9989" max="9989" width="12.85546875" style="97" customWidth="1"/>
    <col min="9990" max="9990" width="13" style="97" customWidth="1"/>
    <col min="9991" max="9991" width="14.28515625" style="97" customWidth="1"/>
    <col min="9992" max="9992" width="13.5703125" style="97" customWidth="1"/>
    <col min="9993" max="10240" width="11" style="97"/>
    <col min="10241" max="10241" width="4.42578125" style="97" customWidth="1"/>
    <col min="10242" max="10242" width="39" style="97" customWidth="1"/>
    <col min="10243" max="10243" width="14" style="97" customWidth="1"/>
    <col min="10244" max="10244" width="13.28515625" style="97" customWidth="1"/>
    <col min="10245" max="10245" width="12.85546875" style="97" customWidth="1"/>
    <col min="10246" max="10246" width="13" style="97" customWidth="1"/>
    <col min="10247" max="10247" width="14.28515625" style="97" customWidth="1"/>
    <col min="10248" max="10248" width="13.5703125" style="97" customWidth="1"/>
    <col min="10249" max="10496" width="11" style="97"/>
    <col min="10497" max="10497" width="4.42578125" style="97" customWidth="1"/>
    <col min="10498" max="10498" width="39" style="97" customWidth="1"/>
    <col min="10499" max="10499" width="14" style="97" customWidth="1"/>
    <col min="10500" max="10500" width="13.28515625" style="97" customWidth="1"/>
    <col min="10501" max="10501" width="12.85546875" style="97" customWidth="1"/>
    <col min="10502" max="10502" width="13" style="97" customWidth="1"/>
    <col min="10503" max="10503" width="14.28515625" style="97" customWidth="1"/>
    <col min="10504" max="10504" width="13.5703125" style="97" customWidth="1"/>
    <col min="10505" max="10752" width="11" style="97"/>
    <col min="10753" max="10753" width="4.42578125" style="97" customWidth="1"/>
    <col min="10754" max="10754" width="39" style="97" customWidth="1"/>
    <col min="10755" max="10755" width="14" style="97" customWidth="1"/>
    <col min="10756" max="10756" width="13.28515625" style="97" customWidth="1"/>
    <col min="10757" max="10757" width="12.85546875" style="97" customWidth="1"/>
    <col min="10758" max="10758" width="13" style="97" customWidth="1"/>
    <col min="10759" max="10759" width="14.28515625" style="97" customWidth="1"/>
    <col min="10760" max="10760" width="13.5703125" style="97" customWidth="1"/>
    <col min="10761" max="11008" width="11" style="97"/>
    <col min="11009" max="11009" width="4.42578125" style="97" customWidth="1"/>
    <col min="11010" max="11010" width="39" style="97" customWidth="1"/>
    <col min="11011" max="11011" width="14" style="97" customWidth="1"/>
    <col min="11012" max="11012" width="13.28515625" style="97" customWidth="1"/>
    <col min="11013" max="11013" width="12.85546875" style="97" customWidth="1"/>
    <col min="11014" max="11014" width="13" style="97" customWidth="1"/>
    <col min="11015" max="11015" width="14.28515625" style="97" customWidth="1"/>
    <col min="11016" max="11016" width="13.5703125" style="97" customWidth="1"/>
    <col min="11017" max="11264" width="11" style="97"/>
    <col min="11265" max="11265" width="4.42578125" style="97" customWidth="1"/>
    <col min="11266" max="11266" width="39" style="97" customWidth="1"/>
    <col min="11267" max="11267" width="14" style="97" customWidth="1"/>
    <col min="11268" max="11268" width="13.28515625" style="97" customWidth="1"/>
    <col min="11269" max="11269" width="12.85546875" style="97" customWidth="1"/>
    <col min="11270" max="11270" width="13" style="97" customWidth="1"/>
    <col min="11271" max="11271" width="14.28515625" style="97" customWidth="1"/>
    <col min="11272" max="11272" width="13.5703125" style="97" customWidth="1"/>
    <col min="11273" max="11520" width="11" style="97"/>
    <col min="11521" max="11521" width="4.42578125" style="97" customWidth="1"/>
    <col min="11522" max="11522" width="39" style="97" customWidth="1"/>
    <col min="11523" max="11523" width="14" style="97" customWidth="1"/>
    <col min="11524" max="11524" width="13.28515625" style="97" customWidth="1"/>
    <col min="11525" max="11525" width="12.85546875" style="97" customWidth="1"/>
    <col min="11526" max="11526" width="13" style="97" customWidth="1"/>
    <col min="11527" max="11527" width="14.28515625" style="97" customWidth="1"/>
    <col min="11528" max="11528" width="13.5703125" style="97" customWidth="1"/>
    <col min="11529" max="11776" width="11" style="97"/>
    <col min="11777" max="11777" width="4.42578125" style="97" customWidth="1"/>
    <col min="11778" max="11778" width="39" style="97" customWidth="1"/>
    <col min="11779" max="11779" width="14" style="97" customWidth="1"/>
    <col min="11780" max="11780" width="13.28515625" style="97" customWidth="1"/>
    <col min="11781" max="11781" width="12.85546875" style="97" customWidth="1"/>
    <col min="11782" max="11782" width="13" style="97" customWidth="1"/>
    <col min="11783" max="11783" width="14.28515625" style="97" customWidth="1"/>
    <col min="11784" max="11784" width="13.5703125" style="97" customWidth="1"/>
    <col min="11785" max="12032" width="11" style="97"/>
    <col min="12033" max="12033" width="4.42578125" style="97" customWidth="1"/>
    <col min="12034" max="12034" width="39" style="97" customWidth="1"/>
    <col min="12035" max="12035" width="14" style="97" customWidth="1"/>
    <col min="12036" max="12036" width="13.28515625" style="97" customWidth="1"/>
    <col min="12037" max="12037" width="12.85546875" style="97" customWidth="1"/>
    <col min="12038" max="12038" width="13" style="97" customWidth="1"/>
    <col min="12039" max="12039" width="14.28515625" style="97" customWidth="1"/>
    <col min="12040" max="12040" width="13.5703125" style="97" customWidth="1"/>
    <col min="12041" max="12288" width="11" style="97"/>
    <col min="12289" max="12289" width="4.42578125" style="97" customWidth="1"/>
    <col min="12290" max="12290" width="39" style="97" customWidth="1"/>
    <col min="12291" max="12291" width="14" style="97" customWidth="1"/>
    <col min="12292" max="12292" width="13.28515625" style="97" customWidth="1"/>
    <col min="12293" max="12293" width="12.85546875" style="97" customWidth="1"/>
    <col min="12294" max="12294" width="13" style="97" customWidth="1"/>
    <col min="12295" max="12295" width="14.28515625" style="97" customWidth="1"/>
    <col min="12296" max="12296" width="13.5703125" style="97" customWidth="1"/>
    <col min="12297" max="12544" width="11" style="97"/>
    <col min="12545" max="12545" width="4.42578125" style="97" customWidth="1"/>
    <col min="12546" max="12546" width="39" style="97" customWidth="1"/>
    <col min="12547" max="12547" width="14" style="97" customWidth="1"/>
    <col min="12548" max="12548" width="13.28515625" style="97" customWidth="1"/>
    <col min="12549" max="12549" width="12.85546875" style="97" customWidth="1"/>
    <col min="12550" max="12550" width="13" style="97" customWidth="1"/>
    <col min="12551" max="12551" width="14.28515625" style="97" customWidth="1"/>
    <col min="12552" max="12552" width="13.5703125" style="97" customWidth="1"/>
    <col min="12553" max="12800" width="11" style="97"/>
    <col min="12801" max="12801" width="4.42578125" style="97" customWidth="1"/>
    <col min="12802" max="12802" width="39" style="97" customWidth="1"/>
    <col min="12803" max="12803" width="14" style="97" customWidth="1"/>
    <col min="12804" max="12804" width="13.28515625" style="97" customWidth="1"/>
    <col min="12805" max="12805" width="12.85546875" style="97" customWidth="1"/>
    <col min="12806" max="12806" width="13" style="97" customWidth="1"/>
    <col min="12807" max="12807" width="14.28515625" style="97" customWidth="1"/>
    <col min="12808" max="12808" width="13.5703125" style="97" customWidth="1"/>
    <col min="12809" max="13056" width="11" style="97"/>
    <col min="13057" max="13057" width="4.42578125" style="97" customWidth="1"/>
    <col min="13058" max="13058" width="39" style="97" customWidth="1"/>
    <col min="13059" max="13059" width="14" style="97" customWidth="1"/>
    <col min="13060" max="13060" width="13.28515625" style="97" customWidth="1"/>
    <col min="13061" max="13061" width="12.85546875" style="97" customWidth="1"/>
    <col min="13062" max="13062" width="13" style="97" customWidth="1"/>
    <col min="13063" max="13063" width="14.28515625" style="97" customWidth="1"/>
    <col min="13064" max="13064" width="13.5703125" style="97" customWidth="1"/>
    <col min="13065" max="13312" width="11" style="97"/>
    <col min="13313" max="13313" width="4.42578125" style="97" customWidth="1"/>
    <col min="13314" max="13314" width="39" style="97" customWidth="1"/>
    <col min="13315" max="13315" width="14" style="97" customWidth="1"/>
    <col min="13316" max="13316" width="13.28515625" style="97" customWidth="1"/>
    <col min="13317" max="13317" width="12.85546875" style="97" customWidth="1"/>
    <col min="13318" max="13318" width="13" style="97" customWidth="1"/>
    <col min="13319" max="13319" width="14.28515625" style="97" customWidth="1"/>
    <col min="13320" max="13320" width="13.5703125" style="97" customWidth="1"/>
    <col min="13321" max="13568" width="11" style="97"/>
    <col min="13569" max="13569" width="4.42578125" style="97" customWidth="1"/>
    <col min="13570" max="13570" width="39" style="97" customWidth="1"/>
    <col min="13571" max="13571" width="14" style="97" customWidth="1"/>
    <col min="13572" max="13572" width="13.28515625" style="97" customWidth="1"/>
    <col min="13573" max="13573" width="12.85546875" style="97" customWidth="1"/>
    <col min="13574" max="13574" width="13" style="97" customWidth="1"/>
    <col min="13575" max="13575" width="14.28515625" style="97" customWidth="1"/>
    <col min="13576" max="13576" width="13.5703125" style="97" customWidth="1"/>
    <col min="13577" max="13824" width="11" style="97"/>
    <col min="13825" max="13825" width="4.42578125" style="97" customWidth="1"/>
    <col min="13826" max="13826" width="39" style="97" customWidth="1"/>
    <col min="13827" max="13827" width="14" style="97" customWidth="1"/>
    <col min="13828" max="13828" width="13.28515625" style="97" customWidth="1"/>
    <col min="13829" max="13829" width="12.85546875" style="97" customWidth="1"/>
    <col min="13830" max="13830" width="13" style="97" customWidth="1"/>
    <col min="13831" max="13831" width="14.28515625" style="97" customWidth="1"/>
    <col min="13832" max="13832" width="13.5703125" style="97" customWidth="1"/>
    <col min="13833" max="14080" width="11" style="97"/>
    <col min="14081" max="14081" width="4.42578125" style="97" customWidth="1"/>
    <col min="14082" max="14082" width="39" style="97" customWidth="1"/>
    <col min="14083" max="14083" width="14" style="97" customWidth="1"/>
    <col min="14084" max="14084" width="13.28515625" style="97" customWidth="1"/>
    <col min="14085" max="14085" width="12.85546875" style="97" customWidth="1"/>
    <col min="14086" max="14086" width="13" style="97" customWidth="1"/>
    <col min="14087" max="14087" width="14.28515625" style="97" customWidth="1"/>
    <col min="14088" max="14088" width="13.5703125" style="97" customWidth="1"/>
    <col min="14089" max="14336" width="11" style="97"/>
    <col min="14337" max="14337" width="4.42578125" style="97" customWidth="1"/>
    <col min="14338" max="14338" width="39" style="97" customWidth="1"/>
    <col min="14339" max="14339" width="14" style="97" customWidth="1"/>
    <col min="14340" max="14340" width="13.28515625" style="97" customWidth="1"/>
    <col min="14341" max="14341" width="12.85546875" style="97" customWidth="1"/>
    <col min="14342" max="14342" width="13" style="97" customWidth="1"/>
    <col min="14343" max="14343" width="14.28515625" style="97" customWidth="1"/>
    <col min="14344" max="14344" width="13.5703125" style="97" customWidth="1"/>
    <col min="14345" max="14592" width="11" style="97"/>
    <col min="14593" max="14593" width="4.42578125" style="97" customWidth="1"/>
    <col min="14594" max="14594" width="39" style="97" customWidth="1"/>
    <col min="14595" max="14595" width="14" style="97" customWidth="1"/>
    <col min="14596" max="14596" width="13.28515625" style="97" customWidth="1"/>
    <col min="14597" max="14597" width="12.85546875" style="97" customWidth="1"/>
    <col min="14598" max="14598" width="13" style="97" customWidth="1"/>
    <col min="14599" max="14599" width="14.28515625" style="97" customWidth="1"/>
    <col min="14600" max="14600" width="13.5703125" style="97" customWidth="1"/>
    <col min="14601" max="14848" width="11" style="97"/>
    <col min="14849" max="14849" width="4.42578125" style="97" customWidth="1"/>
    <col min="14850" max="14850" width="39" style="97" customWidth="1"/>
    <col min="14851" max="14851" width="14" style="97" customWidth="1"/>
    <col min="14852" max="14852" width="13.28515625" style="97" customWidth="1"/>
    <col min="14853" max="14853" width="12.85546875" style="97" customWidth="1"/>
    <col min="14854" max="14854" width="13" style="97" customWidth="1"/>
    <col min="14855" max="14855" width="14.28515625" style="97" customWidth="1"/>
    <col min="14856" max="14856" width="13.5703125" style="97" customWidth="1"/>
    <col min="14857" max="15104" width="11" style="97"/>
    <col min="15105" max="15105" width="4.42578125" style="97" customWidth="1"/>
    <col min="15106" max="15106" width="39" style="97" customWidth="1"/>
    <col min="15107" max="15107" width="14" style="97" customWidth="1"/>
    <col min="15108" max="15108" width="13.28515625" style="97" customWidth="1"/>
    <col min="15109" max="15109" width="12.85546875" style="97" customWidth="1"/>
    <col min="15110" max="15110" width="13" style="97" customWidth="1"/>
    <col min="15111" max="15111" width="14.28515625" style="97" customWidth="1"/>
    <col min="15112" max="15112" width="13.5703125" style="97" customWidth="1"/>
    <col min="15113" max="15360" width="11" style="97"/>
    <col min="15361" max="15361" width="4.42578125" style="97" customWidth="1"/>
    <col min="15362" max="15362" width="39" style="97" customWidth="1"/>
    <col min="15363" max="15363" width="14" style="97" customWidth="1"/>
    <col min="15364" max="15364" width="13.28515625" style="97" customWidth="1"/>
    <col min="15365" max="15365" width="12.85546875" style="97" customWidth="1"/>
    <col min="15366" max="15366" width="13" style="97" customWidth="1"/>
    <col min="15367" max="15367" width="14.28515625" style="97" customWidth="1"/>
    <col min="15368" max="15368" width="13.5703125" style="97" customWidth="1"/>
    <col min="15369" max="15616" width="11" style="97"/>
    <col min="15617" max="15617" width="4.42578125" style="97" customWidth="1"/>
    <col min="15618" max="15618" width="39" style="97" customWidth="1"/>
    <col min="15619" max="15619" width="14" style="97" customWidth="1"/>
    <col min="15620" max="15620" width="13.28515625" style="97" customWidth="1"/>
    <col min="15621" max="15621" width="12.85546875" style="97" customWidth="1"/>
    <col min="15622" max="15622" width="13" style="97" customWidth="1"/>
    <col min="15623" max="15623" width="14.28515625" style="97" customWidth="1"/>
    <col min="15624" max="15624" width="13.5703125" style="97" customWidth="1"/>
    <col min="15625" max="15872" width="11" style="97"/>
    <col min="15873" max="15873" width="4.42578125" style="97" customWidth="1"/>
    <col min="15874" max="15874" width="39" style="97" customWidth="1"/>
    <col min="15875" max="15875" width="14" style="97" customWidth="1"/>
    <col min="15876" max="15876" width="13.28515625" style="97" customWidth="1"/>
    <col min="15877" max="15877" width="12.85546875" style="97" customWidth="1"/>
    <col min="15878" max="15878" width="13" style="97" customWidth="1"/>
    <col min="15879" max="15879" width="14.28515625" style="97" customWidth="1"/>
    <col min="15880" max="15880" width="13.5703125" style="97" customWidth="1"/>
    <col min="15881" max="16128" width="11" style="97"/>
    <col min="16129" max="16129" width="4.42578125" style="97" customWidth="1"/>
    <col min="16130" max="16130" width="39" style="97" customWidth="1"/>
    <col min="16131" max="16131" width="14" style="97" customWidth="1"/>
    <col min="16132" max="16132" width="13.28515625" style="97" customWidth="1"/>
    <col min="16133" max="16133" width="12.85546875" style="97" customWidth="1"/>
    <col min="16134" max="16134" width="13" style="97" customWidth="1"/>
    <col min="16135" max="16135" width="14.28515625" style="97" customWidth="1"/>
    <col min="16136" max="16136" width="13.5703125" style="97" customWidth="1"/>
    <col min="16137" max="16384" width="11" style="97"/>
  </cols>
  <sheetData>
    <row r="1" spans="2:13" x14ac:dyDescent="0.2">
      <c r="B1" s="363" t="s">
        <v>91</v>
      </c>
      <c r="C1" s="364"/>
      <c r="D1" s="364"/>
      <c r="E1" s="364"/>
      <c r="F1" s="364"/>
      <c r="G1" s="364"/>
      <c r="H1" s="365"/>
    </row>
    <row r="2" spans="2:13" x14ac:dyDescent="0.2">
      <c r="B2" s="302" t="s">
        <v>390</v>
      </c>
      <c r="C2" s="303"/>
      <c r="D2" s="303"/>
      <c r="E2" s="303"/>
      <c r="F2" s="303"/>
      <c r="G2" s="303"/>
      <c r="H2" s="304"/>
    </row>
    <row r="3" spans="2:13" x14ac:dyDescent="0.2">
      <c r="B3" s="302" t="s">
        <v>80</v>
      </c>
      <c r="C3" s="303"/>
      <c r="D3" s="303"/>
      <c r="E3" s="303"/>
      <c r="F3" s="303"/>
      <c r="G3" s="303"/>
      <c r="H3" s="304"/>
    </row>
    <row r="4" spans="2:13" x14ac:dyDescent="0.2">
      <c r="B4" s="302" t="s">
        <v>210</v>
      </c>
      <c r="C4" s="303"/>
      <c r="D4" s="303"/>
      <c r="E4" s="303"/>
      <c r="F4" s="303"/>
      <c r="G4" s="303"/>
      <c r="H4" s="304"/>
    </row>
    <row r="5" spans="2:13" ht="13.5" thickBot="1" x14ac:dyDescent="0.25">
      <c r="B5" s="305" t="s">
        <v>0</v>
      </c>
      <c r="C5" s="306"/>
      <c r="D5" s="306"/>
      <c r="E5" s="306"/>
      <c r="F5" s="306"/>
      <c r="G5" s="306"/>
      <c r="H5" s="307"/>
    </row>
    <row r="6" spans="2:13" ht="13.5" thickBot="1" x14ac:dyDescent="0.25">
      <c r="B6" s="353" t="s">
        <v>94</v>
      </c>
      <c r="C6" s="360" t="s">
        <v>81</v>
      </c>
      <c r="D6" s="361"/>
      <c r="E6" s="361"/>
      <c r="F6" s="361"/>
      <c r="G6" s="362"/>
      <c r="H6" s="353" t="s">
        <v>392</v>
      </c>
    </row>
    <row r="7" spans="2:13" ht="24.75" thickBot="1" x14ac:dyDescent="0.25">
      <c r="B7" s="354"/>
      <c r="C7" s="123" t="s">
        <v>290</v>
      </c>
      <c r="D7" s="123" t="s">
        <v>84</v>
      </c>
      <c r="E7" s="123" t="s">
        <v>78</v>
      </c>
      <c r="F7" s="123" t="s">
        <v>74</v>
      </c>
      <c r="G7" s="123" t="s">
        <v>85</v>
      </c>
      <c r="H7" s="354"/>
    </row>
    <row r="8" spans="2:13" x14ac:dyDescent="0.2">
      <c r="B8" s="58" t="s">
        <v>471</v>
      </c>
      <c r="C8" s="141">
        <f>SUM(C9:C17)</f>
        <v>11778000</v>
      </c>
      <c r="D8" s="141">
        <f t="shared" ref="D8:H8" si="0">SUM(D9:D17)</f>
        <v>104885.79999999993</v>
      </c>
      <c r="E8" s="141">
        <f t="shared" si="0"/>
        <v>11882885.799999999</v>
      </c>
      <c r="F8" s="141">
        <f t="shared" si="0"/>
        <v>11882885.799999999</v>
      </c>
      <c r="G8" s="141">
        <f t="shared" si="0"/>
        <v>11882885.779999999</v>
      </c>
      <c r="H8" s="141">
        <f t="shared" si="0"/>
        <v>0</v>
      </c>
    </row>
    <row r="9" spans="2:13" x14ac:dyDescent="0.2">
      <c r="B9" s="61" t="s">
        <v>86</v>
      </c>
      <c r="C9" s="142">
        <v>710100</v>
      </c>
      <c r="D9" s="254">
        <v>-194331.36</v>
      </c>
      <c r="E9" s="142">
        <f t="shared" ref="E9:E17" si="1">C9+D9</f>
        <v>515768.64</v>
      </c>
      <c r="F9" s="142">
        <v>515768.64</v>
      </c>
      <c r="G9" s="142">
        <v>515768.65</v>
      </c>
      <c r="H9" s="102">
        <f t="shared" ref="H9:H17" si="2">E9-F9</f>
        <v>0</v>
      </c>
      <c r="I9" s="114"/>
      <c r="J9" s="114"/>
      <c r="K9" s="114"/>
      <c r="L9" s="114"/>
      <c r="M9" s="114"/>
    </row>
    <row r="10" spans="2:13" x14ac:dyDescent="0.2">
      <c r="B10" s="61" t="s">
        <v>472</v>
      </c>
      <c r="C10" s="25">
        <v>780400</v>
      </c>
      <c r="D10" s="250">
        <v>-34152.379999999997</v>
      </c>
      <c r="E10" s="25">
        <f t="shared" si="1"/>
        <v>746247.62</v>
      </c>
      <c r="F10" s="25">
        <v>746247.62</v>
      </c>
      <c r="G10" s="25">
        <v>746247.62</v>
      </c>
      <c r="H10" s="102">
        <f t="shared" si="2"/>
        <v>0</v>
      </c>
      <c r="I10" s="114"/>
      <c r="J10" s="114"/>
      <c r="K10" s="114"/>
      <c r="L10" s="114"/>
      <c r="M10" s="114"/>
    </row>
    <row r="11" spans="2:13" x14ac:dyDescent="0.2">
      <c r="B11" s="61" t="s">
        <v>473</v>
      </c>
      <c r="C11" s="25">
        <v>302600</v>
      </c>
      <c r="D11" s="250">
        <v>-71435.520000000004</v>
      </c>
      <c r="E11" s="25">
        <f t="shared" si="1"/>
        <v>231164.47999999998</v>
      </c>
      <c r="F11" s="25">
        <v>231164.48</v>
      </c>
      <c r="G11" s="25">
        <v>231164.48</v>
      </c>
      <c r="H11" s="102">
        <f t="shared" si="2"/>
        <v>0</v>
      </c>
      <c r="I11" s="114"/>
      <c r="J11" s="114"/>
      <c r="K11" s="114"/>
      <c r="L11" s="114"/>
      <c r="M11" s="114"/>
    </row>
    <row r="12" spans="2:13" x14ac:dyDescent="0.2">
      <c r="B12" s="61" t="s">
        <v>474</v>
      </c>
      <c r="C12" s="25">
        <v>379000</v>
      </c>
      <c r="D12" s="250">
        <v>-117004.45</v>
      </c>
      <c r="E12" s="25">
        <f t="shared" si="1"/>
        <v>261995.55</v>
      </c>
      <c r="F12" s="25">
        <v>261995.55</v>
      </c>
      <c r="G12" s="25">
        <v>261995.55</v>
      </c>
      <c r="H12" s="102">
        <f t="shared" si="2"/>
        <v>0</v>
      </c>
      <c r="I12" s="114"/>
      <c r="J12" s="114"/>
      <c r="K12" s="114"/>
      <c r="L12" s="114"/>
      <c r="M12" s="114"/>
    </row>
    <row r="13" spans="2:13" x14ac:dyDescent="0.2">
      <c r="B13" s="61" t="s">
        <v>475</v>
      </c>
      <c r="C13" s="25">
        <v>186900</v>
      </c>
      <c r="D13" s="250">
        <v>-44006.71</v>
      </c>
      <c r="E13" s="25">
        <f t="shared" si="1"/>
        <v>142893.29</v>
      </c>
      <c r="F13" s="25">
        <v>142893.29</v>
      </c>
      <c r="G13" s="25">
        <v>142893.29</v>
      </c>
      <c r="H13" s="102">
        <f t="shared" si="2"/>
        <v>0</v>
      </c>
      <c r="I13" s="114"/>
      <c r="J13" s="114"/>
      <c r="K13" s="114"/>
      <c r="L13" s="114"/>
      <c r="M13" s="114"/>
    </row>
    <row r="14" spans="2:13" x14ac:dyDescent="0.2">
      <c r="B14" s="61" t="s">
        <v>476</v>
      </c>
      <c r="C14" s="25">
        <v>2553600</v>
      </c>
      <c r="D14" s="250">
        <v>540930.68999999994</v>
      </c>
      <c r="E14" s="25">
        <f t="shared" si="1"/>
        <v>3094530.69</v>
      </c>
      <c r="F14" s="25">
        <v>3094530.69</v>
      </c>
      <c r="G14" s="25">
        <v>3094530.66</v>
      </c>
      <c r="H14" s="102">
        <f t="shared" si="2"/>
        <v>0</v>
      </c>
      <c r="I14" s="114"/>
      <c r="J14" s="114"/>
      <c r="K14" s="114"/>
      <c r="L14" s="114"/>
      <c r="M14" s="114"/>
    </row>
    <row r="15" spans="2:13" x14ac:dyDescent="0.2">
      <c r="B15" s="61" t="s">
        <v>477</v>
      </c>
      <c r="C15" s="25">
        <v>2256400</v>
      </c>
      <c r="D15" s="250">
        <v>334126.46000000002</v>
      </c>
      <c r="E15" s="25">
        <f t="shared" si="1"/>
        <v>2590526.46</v>
      </c>
      <c r="F15" s="25">
        <v>2590526.46</v>
      </c>
      <c r="G15" s="25">
        <v>2590526.46</v>
      </c>
      <c r="H15" s="102">
        <f t="shared" si="2"/>
        <v>0</v>
      </c>
      <c r="I15" s="114"/>
      <c r="J15" s="114"/>
      <c r="K15" s="114"/>
      <c r="L15" s="114"/>
      <c r="M15" s="114"/>
    </row>
    <row r="16" spans="2:13" x14ac:dyDescent="0.2">
      <c r="B16" s="61" t="s">
        <v>478</v>
      </c>
      <c r="C16" s="25">
        <v>531500</v>
      </c>
      <c r="D16" s="250">
        <v>-60041.32</v>
      </c>
      <c r="E16" s="25">
        <f t="shared" si="1"/>
        <v>471458.68</v>
      </c>
      <c r="F16" s="25">
        <v>471458.68</v>
      </c>
      <c r="G16" s="25">
        <v>471458.68</v>
      </c>
      <c r="H16" s="102">
        <f t="shared" si="2"/>
        <v>0</v>
      </c>
      <c r="I16" s="114"/>
      <c r="J16" s="114"/>
      <c r="K16" s="114"/>
      <c r="L16" s="114"/>
      <c r="M16" s="114"/>
    </row>
    <row r="17" spans="2:13" x14ac:dyDescent="0.2">
      <c r="B17" s="62" t="s">
        <v>87</v>
      </c>
      <c r="C17" s="25">
        <v>4077500</v>
      </c>
      <c r="D17" s="250">
        <v>-249199.61</v>
      </c>
      <c r="E17" s="25">
        <f t="shared" si="1"/>
        <v>3828300.39</v>
      </c>
      <c r="F17" s="25">
        <v>3828300.39</v>
      </c>
      <c r="G17" s="25">
        <v>3828300.39</v>
      </c>
      <c r="H17" s="25">
        <f t="shared" si="2"/>
        <v>0</v>
      </c>
      <c r="I17" s="114"/>
      <c r="J17" s="114"/>
      <c r="K17" s="114"/>
      <c r="L17" s="114"/>
      <c r="M17" s="114"/>
    </row>
    <row r="18" spans="2:13" x14ac:dyDescent="0.2">
      <c r="B18" s="60" t="s">
        <v>479</v>
      </c>
      <c r="C18" s="143">
        <f>SUM(C19:C27)</f>
        <v>8104000</v>
      </c>
      <c r="D18" s="255">
        <f t="shared" ref="D18:H18" si="3">SUM(D19:D27)</f>
        <v>1273146.8500000003</v>
      </c>
      <c r="E18" s="143">
        <f t="shared" si="3"/>
        <v>9377146.8500000015</v>
      </c>
      <c r="F18" s="143">
        <f t="shared" si="3"/>
        <v>9348983.6400000006</v>
      </c>
      <c r="G18" s="143">
        <f t="shared" si="3"/>
        <v>9348983.6400000006</v>
      </c>
      <c r="H18" s="143">
        <f t="shared" si="3"/>
        <v>28163.210000000428</v>
      </c>
    </row>
    <row r="19" spans="2:13" x14ac:dyDescent="0.2">
      <c r="B19" s="61" t="s">
        <v>86</v>
      </c>
      <c r="C19" s="142">
        <v>541200</v>
      </c>
      <c r="D19" s="254">
        <v>79997.06</v>
      </c>
      <c r="E19" s="142">
        <f t="shared" ref="E19:E27" si="4">C19+D19</f>
        <v>621197.06000000006</v>
      </c>
      <c r="F19" s="142">
        <v>621197.06000000006</v>
      </c>
      <c r="G19" s="142">
        <v>621197.06000000006</v>
      </c>
      <c r="H19" s="102">
        <f t="shared" ref="H19:H27" si="5">E19-F19</f>
        <v>0</v>
      </c>
    </row>
    <row r="20" spans="2:13" x14ac:dyDescent="0.2">
      <c r="B20" s="61" t="s">
        <v>472</v>
      </c>
      <c r="C20" s="142">
        <v>567200</v>
      </c>
      <c r="D20" s="254">
        <v>-98597.25</v>
      </c>
      <c r="E20" s="142">
        <f t="shared" si="4"/>
        <v>468602.75</v>
      </c>
      <c r="F20" s="142">
        <v>468602.75</v>
      </c>
      <c r="G20" s="142">
        <v>468602.75</v>
      </c>
      <c r="H20" s="102">
        <f t="shared" si="5"/>
        <v>0</v>
      </c>
    </row>
    <row r="21" spans="2:13" x14ac:dyDescent="0.2">
      <c r="B21" s="61" t="s">
        <v>473</v>
      </c>
      <c r="C21" s="142">
        <v>197500</v>
      </c>
      <c r="D21" s="254">
        <v>916056.31</v>
      </c>
      <c r="E21" s="142">
        <f t="shared" si="4"/>
        <v>1113556.31</v>
      </c>
      <c r="F21" s="142">
        <v>1113556.31</v>
      </c>
      <c r="G21" s="142">
        <v>1113556.31</v>
      </c>
      <c r="H21" s="102">
        <f t="shared" si="5"/>
        <v>0</v>
      </c>
    </row>
    <row r="22" spans="2:13" x14ac:dyDescent="0.2">
      <c r="B22" s="61" t="s">
        <v>474</v>
      </c>
      <c r="C22" s="142">
        <v>233300</v>
      </c>
      <c r="D22" s="254">
        <v>9878.8700000000008</v>
      </c>
      <c r="E22" s="142">
        <f t="shared" si="4"/>
        <v>243178.87</v>
      </c>
      <c r="F22" s="142">
        <v>243178.87</v>
      </c>
      <c r="G22" s="142">
        <v>243178.87</v>
      </c>
      <c r="H22" s="102">
        <f t="shared" si="5"/>
        <v>0</v>
      </c>
    </row>
    <row r="23" spans="2:13" x14ac:dyDescent="0.2">
      <c r="B23" s="61" t="s">
        <v>475</v>
      </c>
      <c r="C23" s="25">
        <v>144500</v>
      </c>
      <c r="D23" s="250">
        <v>50078.49</v>
      </c>
      <c r="E23" s="25">
        <f t="shared" si="4"/>
        <v>194578.49</v>
      </c>
      <c r="F23" s="25">
        <v>194578.49</v>
      </c>
      <c r="G23" s="25">
        <v>194578.49</v>
      </c>
      <c r="H23" s="102">
        <f t="shared" si="5"/>
        <v>0</v>
      </c>
    </row>
    <row r="24" spans="2:13" x14ac:dyDescent="0.2">
      <c r="B24" s="61" t="s">
        <v>476</v>
      </c>
      <c r="C24" s="25">
        <v>1779000</v>
      </c>
      <c r="D24" s="250">
        <v>369277.53</v>
      </c>
      <c r="E24" s="25">
        <f t="shared" si="4"/>
        <v>2148277.5300000003</v>
      </c>
      <c r="F24" s="25">
        <v>2120114.3199999998</v>
      </c>
      <c r="G24" s="25">
        <v>2120114.3199999998</v>
      </c>
      <c r="H24" s="102">
        <f t="shared" si="5"/>
        <v>28163.210000000428</v>
      </c>
    </row>
    <row r="25" spans="2:13" x14ac:dyDescent="0.2">
      <c r="B25" s="61" t="s">
        <v>477</v>
      </c>
      <c r="C25" s="25">
        <v>1321700</v>
      </c>
      <c r="D25" s="250">
        <v>-754362.19</v>
      </c>
      <c r="E25" s="25">
        <f t="shared" si="4"/>
        <v>567337.81000000006</v>
      </c>
      <c r="F25" s="25">
        <v>567337.81000000006</v>
      </c>
      <c r="G25" s="25">
        <v>567337.81000000006</v>
      </c>
      <c r="H25" s="102">
        <f t="shared" si="5"/>
        <v>0</v>
      </c>
    </row>
    <row r="26" spans="2:13" x14ac:dyDescent="0.2">
      <c r="B26" s="61" t="s">
        <v>478</v>
      </c>
      <c r="C26" s="25">
        <v>119700</v>
      </c>
      <c r="D26" s="250">
        <v>158408.29</v>
      </c>
      <c r="E26" s="25">
        <f t="shared" si="4"/>
        <v>278108.29000000004</v>
      </c>
      <c r="F26" s="25">
        <v>278108.28999999998</v>
      </c>
      <c r="G26" s="25">
        <v>278108.28999999998</v>
      </c>
      <c r="H26" s="102">
        <f t="shared" si="5"/>
        <v>0</v>
      </c>
    </row>
    <row r="27" spans="2:13" x14ac:dyDescent="0.2">
      <c r="B27" s="62" t="s">
        <v>87</v>
      </c>
      <c r="C27" s="25">
        <v>3199900</v>
      </c>
      <c r="D27" s="25">
        <v>542409.74</v>
      </c>
      <c r="E27" s="25">
        <f t="shared" si="4"/>
        <v>3742309.74</v>
      </c>
      <c r="F27" s="25">
        <v>3742309.74</v>
      </c>
      <c r="G27" s="25">
        <v>3742309.74</v>
      </c>
      <c r="H27" s="102">
        <f t="shared" si="5"/>
        <v>0</v>
      </c>
    </row>
    <row r="28" spans="2:13" x14ac:dyDescent="0.2">
      <c r="B28" s="58" t="s">
        <v>470</v>
      </c>
      <c r="C28" s="23">
        <f t="shared" ref="C28:H28" si="6">C8+C18</f>
        <v>19882000</v>
      </c>
      <c r="D28" s="23">
        <f t="shared" si="6"/>
        <v>1378032.6500000004</v>
      </c>
      <c r="E28" s="23">
        <f t="shared" si="6"/>
        <v>21260032.649999999</v>
      </c>
      <c r="F28" s="23">
        <f t="shared" si="6"/>
        <v>21231869.439999998</v>
      </c>
      <c r="G28" s="23">
        <f t="shared" si="6"/>
        <v>21231869.420000002</v>
      </c>
      <c r="H28" s="23">
        <f t="shared" si="6"/>
        <v>28163.210000000428</v>
      </c>
    </row>
    <row r="29" spans="2:13" ht="13.5" thickBot="1" x14ac:dyDescent="0.25">
      <c r="B29" s="63"/>
      <c r="C29" s="35"/>
      <c r="D29" s="35"/>
      <c r="E29" s="35"/>
      <c r="F29" s="35"/>
      <c r="G29" s="35"/>
      <c r="H29" s="35"/>
    </row>
    <row r="30" spans="2:13" x14ac:dyDescent="0.2">
      <c r="B30" s="16"/>
      <c r="C30" s="16"/>
      <c r="D30" s="16"/>
      <c r="E30" s="16"/>
      <c r="F30" s="16"/>
      <c r="G30" s="16"/>
      <c r="H30" s="16"/>
    </row>
    <row r="31" spans="2:13" x14ac:dyDescent="0.2">
      <c r="B31" s="16"/>
      <c r="C31" s="16"/>
      <c r="D31" s="16"/>
      <c r="E31" s="16"/>
      <c r="F31" s="16"/>
      <c r="G31" s="16"/>
      <c r="H31" s="16"/>
    </row>
  </sheetData>
  <mergeCells count="8">
    <mergeCell ref="B6:B7"/>
    <mergeCell ref="C6:G6"/>
    <mergeCell ref="H6:H7"/>
    <mergeCell ref="B1:H1"/>
    <mergeCell ref="B2:H2"/>
    <mergeCell ref="B3:H3"/>
    <mergeCell ref="B4:H4"/>
    <mergeCell ref="B5:H5"/>
  </mergeCells>
  <pageMargins left="0.7" right="0.7" top="0.75" bottom="0.75" header="0.3" footer="0.3"/>
  <pageSetup scale="98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5"/>
  <sheetViews>
    <sheetView showGridLines="0" topLeftCell="A64" workbookViewId="0">
      <selection activeCell="G104" sqref="G104"/>
    </sheetView>
  </sheetViews>
  <sheetFormatPr baseColWidth="10" defaultColWidth="11" defaultRowHeight="12.75" x14ac:dyDescent="0.2"/>
  <cols>
    <col min="1" max="1" width="52.85546875" style="97" customWidth="1"/>
    <col min="2" max="2" width="10.7109375" style="97" bestFit="1" customWidth="1"/>
    <col min="3" max="3" width="14.42578125" style="97" customWidth="1"/>
    <col min="4" max="4" width="13.85546875" style="97" customWidth="1"/>
    <col min="5" max="5" width="14.140625" style="97" customWidth="1"/>
    <col min="6" max="6" width="14.5703125" style="97" customWidth="1"/>
    <col min="7" max="7" width="15.42578125" style="97" bestFit="1" customWidth="1"/>
    <col min="8" max="256" width="11" style="97"/>
    <col min="257" max="257" width="52.85546875" style="97" customWidth="1"/>
    <col min="258" max="258" width="9.85546875" style="97" bestFit="1" customWidth="1"/>
    <col min="259" max="259" width="14.42578125" style="97" customWidth="1"/>
    <col min="260" max="260" width="13.85546875" style="97" customWidth="1"/>
    <col min="261" max="261" width="14.140625" style="97" customWidth="1"/>
    <col min="262" max="262" width="14.5703125" style="97" customWidth="1"/>
    <col min="263" max="263" width="15.28515625" style="97" bestFit="1" customWidth="1"/>
    <col min="264" max="512" width="11" style="97"/>
    <col min="513" max="513" width="52.85546875" style="97" customWidth="1"/>
    <col min="514" max="514" width="9.85546875" style="97" bestFit="1" customWidth="1"/>
    <col min="515" max="515" width="14.42578125" style="97" customWidth="1"/>
    <col min="516" max="516" width="13.85546875" style="97" customWidth="1"/>
    <col min="517" max="517" width="14.140625" style="97" customWidth="1"/>
    <col min="518" max="518" width="14.5703125" style="97" customWidth="1"/>
    <col min="519" max="519" width="15.28515625" style="97" bestFit="1" customWidth="1"/>
    <col min="520" max="768" width="11" style="97"/>
    <col min="769" max="769" width="52.85546875" style="97" customWidth="1"/>
    <col min="770" max="770" width="9.85546875" style="97" bestFit="1" customWidth="1"/>
    <col min="771" max="771" width="14.42578125" style="97" customWidth="1"/>
    <col min="772" max="772" width="13.85546875" style="97" customWidth="1"/>
    <col min="773" max="773" width="14.140625" style="97" customWidth="1"/>
    <col min="774" max="774" width="14.5703125" style="97" customWidth="1"/>
    <col min="775" max="775" width="15.28515625" style="97" bestFit="1" customWidth="1"/>
    <col min="776" max="1024" width="11" style="97"/>
    <col min="1025" max="1025" width="52.85546875" style="97" customWidth="1"/>
    <col min="1026" max="1026" width="9.85546875" style="97" bestFit="1" customWidth="1"/>
    <col min="1027" max="1027" width="14.42578125" style="97" customWidth="1"/>
    <col min="1028" max="1028" width="13.85546875" style="97" customWidth="1"/>
    <col min="1029" max="1029" width="14.140625" style="97" customWidth="1"/>
    <col min="1030" max="1030" width="14.5703125" style="97" customWidth="1"/>
    <col min="1031" max="1031" width="15.28515625" style="97" bestFit="1" customWidth="1"/>
    <col min="1032" max="1280" width="11" style="97"/>
    <col min="1281" max="1281" width="52.85546875" style="97" customWidth="1"/>
    <col min="1282" max="1282" width="9.85546875" style="97" bestFit="1" customWidth="1"/>
    <col min="1283" max="1283" width="14.42578125" style="97" customWidth="1"/>
    <col min="1284" max="1284" width="13.85546875" style="97" customWidth="1"/>
    <col min="1285" max="1285" width="14.140625" style="97" customWidth="1"/>
    <col min="1286" max="1286" width="14.5703125" style="97" customWidth="1"/>
    <col min="1287" max="1287" width="15.28515625" style="97" bestFit="1" customWidth="1"/>
    <col min="1288" max="1536" width="11" style="97"/>
    <col min="1537" max="1537" width="52.85546875" style="97" customWidth="1"/>
    <col min="1538" max="1538" width="9.85546875" style="97" bestFit="1" customWidth="1"/>
    <col min="1539" max="1539" width="14.42578125" style="97" customWidth="1"/>
    <col min="1540" max="1540" width="13.85546875" style="97" customWidth="1"/>
    <col min="1541" max="1541" width="14.140625" style="97" customWidth="1"/>
    <col min="1542" max="1542" width="14.5703125" style="97" customWidth="1"/>
    <col min="1543" max="1543" width="15.28515625" style="97" bestFit="1" customWidth="1"/>
    <col min="1544" max="1792" width="11" style="97"/>
    <col min="1793" max="1793" width="52.85546875" style="97" customWidth="1"/>
    <col min="1794" max="1794" width="9.85546875" style="97" bestFit="1" customWidth="1"/>
    <col min="1795" max="1795" width="14.42578125" style="97" customWidth="1"/>
    <col min="1796" max="1796" width="13.85546875" style="97" customWidth="1"/>
    <col min="1797" max="1797" width="14.140625" style="97" customWidth="1"/>
    <col min="1798" max="1798" width="14.5703125" style="97" customWidth="1"/>
    <col min="1799" max="1799" width="15.28515625" style="97" bestFit="1" customWidth="1"/>
    <col min="1800" max="2048" width="11" style="97"/>
    <col min="2049" max="2049" width="52.85546875" style="97" customWidth="1"/>
    <col min="2050" max="2050" width="9.85546875" style="97" bestFit="1" customWidth="1"/>
    <col min="2051" max="2051" width="14.42578125" style="97" customWidth="1"/>
    <col min="2052" max="2052" width="13.85546875" style="97" customWidth="1"/>
    <col min="2053" max="2053" width="14.140625" style="97" customWidth="1"/>
    <col min="2054" max="2054" width="14.5703125" style="97" customWidth="1"/>
    <col min="2055" max="2055" width="15.28515625" style="97" bestFit="1" customWidth="1"/>
    <col min="2056" max="2304" width="11" style="97"/>
    <col min="2305" max="2305" width="52.85546875" style="97" customWidth="1"/>
    <col min="2306" max="2306" width="9.85546875" style="97" bestFit="1" customWidth="1"/>
    <col min="2307" max="2307" width="14.42578125" style="97" customWidth="1"/>
    <col min="2308" max="2308" width="13.85546875" style="97" customWidth="1"/>
    <col min="2309" max="2309" width="14.140625" style="97" customWidth="1"/>
    <col min="2310" max="2310" width="14.5703125" style="97" customWidth="1"/>
    <col min="2311" max="2311" width="15.28515625" style="97" bestFit="1" customWidth="1"/>
    <col min="2312" max="2560" width="11" style="97"/>
    <col min="2561" max="2561" width="52.85546875" style="97" customWidth="1"/>
    <col min="2562" max="2562" width="9.85546875" style="97" bestFit="1" customWidth="1"/>
    <col min="2563" max="2563" width="14.42578125" style="97" customWidth="1"/>
    <col min="2564" max="2564" width="13.85546875" style="97" customWidth="1"/>
    <col min="2565" max="2565" width="14.140625" style="97" customWidth="1"/>
    <col min="2566" max="2566" width="14.5703125" style="97" customWidth="1"/>
    <col min="2567" max="2567" width="15.28515625" style="97" bestFit="1" customWidth="1"/>
    <col min="2568" max="2816" width="11" style="97"/>
    <col min="2817" max="2817" width="52.85546875" style="97" customWidth="1"/>
    <col min="2818" max="2818" width="9.85546875" style="97" bestFit="1" customWidth="1"/>
    <col min="2819" max="2819" width="14.42578125" style="97" customWidth="1"/>
    <col min="2820" max="2820" width="13.85546875" style="97" customWidth="1"/>
    <col min="2821" max="2821" width="14.140625" style="97" customWidth="1"/>
    <col min="2822" max="2822" width="14.5703125" style="97" customWidth="1"/>
    <col min="2823" max="2823" width="15.28515625" style="97" bestFit="1" customWidth="1"/>
    <col min="2824" max="3072" width="11" style="97"/>
    <col min="3073" max="3073" width="52.85546875" style="97" customWidth="1"/>
    <col min="3074" max="3074" width="9.85546875" style="97" bestFit="1" customWidth="1"/>
    <col min="3075" max="3075" width="14.42578125" style="97" customWidth="1"/>
    <col min="3076" max="3076" width="13.85546875" style="97" customWidth="1"/>
    <col min="3077" max="3077" width="14.140625" style="97" customWidth="1"/>
    <col min="3078" max="3078" width="14.5703125" style="97" customWidth="1"/>
    <col min="3079" max="3079" width="15.28515625" style="97" bestFit="1" customWidth="1"/>
    <col min="3080" max="3328" width="11" style="97"/>
    <col min="3329" max="3329" width="52.85546875" style="97" customWidth="1"/>
    <col min="3330" max="3330" width="9.85546875" style="97" bestFit="1" customWidth="1"/>
    <col min="3331" max="3331" width="14.42578125" style="97" customWidth="1"/>
    <col min="3332" max="3332" width="13.85546875" style="97" customWidth="1"/>
    <col min="3333" max="3333" width="14.140625" style="97" customWidth="1"/>
    <col min="3334" max="3334" width="14.5703125" style="97" customWidth="1"/>
    <col min="3335" max="3335" width="15.28515625" style="97" bestFit="1" customWidth="1"/>
    <col min="3336" max="3584" width="11" style="97"/>
    <col min="3585" max="3585" width="52.85546875" style="97" customWidth="1"/>
    <col min="3586" max="3586" width="9.85546875" style="97" bestFit="1" customWidth="1"/>
    <col min="3587" max="3587" width="14.42578125" style="97" customWidth="1"/>
    <col min="3588" max="3588" width="13.85546875" style="97" customWidth="1"/>
    <col min="3589" max="3589" width="14.140625" style="97" customWidth="1"/>
    <col min="3590" max="3590" width="14.5703125" style="97" customWidth="1"/>
    <col min="3591" max="3591" width="15.28515625" style="97" bestFit="1" customWidth="1"/>
    <col min="3592" max="3840" width="11" style="97"/>
    <col min="3841" max="3841" width="52.85546875" style="97" customWidth="1"/>
    <col min="3842" max="3842" width="9.85546875" style="97" bestFit="1" customWidth="1"/>
    <col min="3843" max="3843" width="14.42578125" style="97" customWidth="1"/>
    <col min="3844" max="3844" width="13.85546875" style="97" customWidth="1"/>
    <col min="3845" max="3845" width="14.140625" style="97" customWidth="1"/>
    <col min="3846" max="3846" width="14.5703125" style="97" customWidth="1"/>
    <col min="3847" max="3847" width="15.28515625" style="97" bestFit="1" customWidth="1"/>
    <col min="3848" max="4096" width="11" style="97"/>
    <col min="4097" max="4097" width="52.85546875" style="97" customWidth="1"/>
    <col min="4098" max="4098" width="9.85546875" style="97" bestFit="1" customWidth="1"/>
    <col min="4099" max="4099" width="14.42578125" style="97" customWidth="1"/>
    <col min="4100" max="4100" width="13.85546875" style="97" customWidth="1"/>
    <col min="4101" max="4101" width="14.140625" style="97" customWidth="1"/>
    <col min="4102" max="4102" width="14.5703125" style="97" customWidth="1"/>
    <col min="4103" max="4103" width="15.28515625" style="97" bestFit="1" customWidth="1"/>
    <col min="4104" max="4352" width="11" style="97"/>
    <col min="4353" max="4353" width="52.85546875" style="97" customWidth="1"/>
    <col min="4354" max="4354" width="9.85546875" style="97" bestFit="1" customWidth="1"/>
    <col min="4355" max="4355" width="14.42578125" style="97" customWidth="1"/>
    <col min="4356" max="4356" width="13.85546875" style="97" customWidth="1"/>
    <col min="4357" max="4357" width="14.140625" style="97" customWidth="1"/>
    <col min="4358" max="4358" width="14.5703125" style="97" customWidth="1"/>
    <col min="4359" max="4359" width="15.28515625" style="97" bestFit="1" customWidth="1"/>
    <col min="4360" max="4608" width="11" style="97"/>
    <col min="4609" max="4609" width="52.85546875" style="97" customWidth="1"/>
    <col min="4610" max="4610" width="9.85546875" style="97" bestFit="1" customWidth="1"/>
    <col min="4611" max="4611" width="14.42578125" style="97" customWidth="1"/>
    <col min="4612" max="4612" width="13.85546875" style="97" customWidth="1"/>
    <col min="4613" max="4613" width="14.140625" style="97" customWidth="1"/>
    <col min="4614" max="4614" width="14.5703125" style="97" customWidth="1"/>
    <col min="4615" max="4615" width="15.28515625" style="97" bestFit="1" customWidth="1"/>
    <col min="4616" max="4864" width="11" style="97"/>
    <col min="4865" max="4865" width="52.85546875" style="97" customWidth="1"/>
    <col min="4866" max="4866" width="9.85546875" style="97" bestFit="1" customWidth="1"/>
    <col min="4867" max="4867" width="14.42578125" style="97" customWidth="1"/>
    <col min="4868" max="4868" width="13.85546875" style="97" customWidth="1"/>
    <col min="4869" max="4869" width="14.140625" style="97" customWidth="1"/>
    <col min="4870" max="4870" width="14.5703125" style="97" customWidth="1"/>
    <col min="4871" max="4871" width="15.28515625" style="97" bestFit="1" customWidth="1"/>
    <col min="4872" max="5120" width="11" style="97"/>
    <col min="5121" max="5121" width="52.85546875" style="97" customWidth="1"/>
    <col min="5122" max="5122" width="9.85546875" style="97" bestFit="1" customWidth="1"/>
    <col min="5123" max="5123" width="14.42578125" style="97" customWidth="1"/>
    <col min="5124" max="5124" width="13.85546875" style="97" customWidth="1"/>
    <col min="5125" max="5125" width="14.140625" style="97" customWidth="1"/>
    <col min="5126" max="5126" width="14.5703125" style="97" customWidth="1"/>
    <col min="5127" max="5127" width="15.28515625" style="97" bestFit="1" customWidth="1"/>
    <col min="5128" max="5376" width="11" style="97"/>
    <col min="5377" max="5377" width="52.85546875" style="97" customWidth="1"/>
    <col min="5378" max="5378" width="9.85546875" style="97" bestFit="1" customWidth="1"/>
    <col min="5379" max="5379" width="14.42578125" style="97" customWidth="1"/>
    <col min="5380" max="5380" width="13.85546875" style="97" customWidth="1"/>
    <col min="5381" max="5381" width="14.140625" style="97" customWidth="1"/>
    <col min="5382" max="5382" width="14.5703125" style="97" customWidth="1"/>
    <col min="5383" max="5383" width="15.28515625" style="97" bestFit="1" customWidth="1"/>
    <col min="5384" max="5632" width="11" style="97"/>
    <col min="5633" max="5633" width="52.85546875" style="97" customWidth="1"/>
    <col min="5634" max="5634" width="9.85546875" style="97" bestFit="1" customWidth="1"/>
    <col min="5635" max="5635" width="14.42578125" style="97" customWidth="1"/>
    <col min="5636" max="5636" width="13.85546875" style="97" customWidth="1"/>
    <col min="5637" max="5637" width="14.140625" style="97" customWidth="1"/>
    <col min="5638" max="5638" width="14.5703125" style="97" customWidth="1"/>
    <col min="5639" max="5639" width="15.28515625" style="97" bestFit="1" customWidth="1"/>
    <col min="5640" max="5888" width="11" style="97"/>
    <col min="5889" max="5889" width="52.85546875" style="97" customWidth="1"/>
    <col min="5890" max="5890" width="9.85546875" style="97" bestFit="1" customWidth="1"/>
    <col min="5891" max="5891" width="14.42578125" style="97" customWidth="1"/>
    <col min="5892" max="5892" width="13.85546875" style="97" customWidth="1"/>
    <col min="5893" max="5893" width="14.140625" style="97" customWidth="1"/>
    <col min="5894" max="5894" width="14.5703125" style="97" customWidth="1"/>
    <col min="5895" max="5895" width="15.28515625" style="97" bestFit="1" customWidth="1"/>
    <col min="5896" max="6144" width="11" style="97"/>
    <col min="6145" max="6145" width="52.85546875" style="97" customWidth="1"/>
    <col min="6146" max="6146" width="9.85546875" style="97" bestFit="1" customWidth="1"/>
    <col min="6147" max="6147" width="14.42578125" style="97" customWidth="1"/>
    <col min="6148" max="6148" width="13.85546875" style="97" customWidth="1"/>
    <col min="6149" max="6149" width="14.140625" style="97" customWidth="1"/>
    <col min="6150" max="6150" width="14.5703125" style="97" customWidth="1"/>
    <col min="6151" max="6151" width="15.28515625" style="97" bestFit="1" customWidth="1"/>
    <col min="6152" max="6400" width="11" style="97"/>
    <col min="6401" max="6401" width="52.85546875" style="97" customWidth="1"/>
    <col min="6402" max="6402" width="9.85546875" style="97" bestFit="1" customWidth="1"/>
    <col min="6403" max="6403" width="14.42578125" style="97" customWidth="1"/>
    <col min="6404" max="6404" width="13.85546875" style="97" customWidth="1"/>
    <col min="6405" max="6405" width="14.140625" style="97" customWidth="1"/>
    <col min="6406" max="6406" width="14.5703125" style="97" customWidth="1"/>
    <col min="6407" max="6407" width="15.28515625" style="97" bestFit="1" customWidth="1"/>
    <col min="6408" max="6656" width="11" style="97"/>
    <col min="6657" max="6657" width="52.85546875" style="97" customWidth="1"/>
    <col min="6658" max="6658" width="9.85546875" style="97" bestFit="1" customWidth="1"/>
    <col min="6659" max="6659" width="14.42578125" style="97" customWidth="1"/>
    <col min="6660" max="6660" width="13.85546875" style="97" customWidth="1"/>
    <col min="6661" max="6661" width="14.140625" style="97" customWidth="1"/>
    <col min="6662" max="6662" width="14.5703125" style="97" customWidth="1"/>
    <col min="6663" max="6663" width="15.28515625" style="97" bestFit="1" customWidth="1"/>
    <col min="6664" max="6912" width="11" style="97"/>
    <col min="6913" max="6913" width="52.85546875" style="97" customWidth="1"/>
    <col min="6914" max="6914" width="9.85546875" style="97" bestFit="1" customWidth="1"/>
    <col min="6915" max="6915" width="14.42578125" style="97" customWidth="1"/>
    <col min="6916" max="6916" width="13.85546875" style="97" customWidth="1"/>
    <col min="6917" max="6917" width="14.140625" style="97" customWidth="1"/>
    <col min="6918" max="6918" width="14.5703125" style="97" customWidth="1"/>
    <col min="6919" max="6919" width="15.28515625" style="97" bestFit="1" customWidth="1"/>
    <col min="6920" max="7168" width="11" style="97"/>
    <col min="7169" max="7169" width="52.85546875" style="97" customWidth="1"/>
    <col min="7170" max="7170" width="9.85546875" style="97" bestFit="1" customWidth="1"/>
    <col min="7171" max="7171" width="14.42578125" style="97" customWidth="1"/>
    <col min="7172" max="7172" width="13.85546875" style="97" customWidth="1"/>
    <col min="7173" max="7173" width="14.140625" style="97" customWidth="1"/>
    <col min="7174" max="7174" width="14.5703125" style="97" customWidth="1"/>
    <col min="7175" max="7175" width="15.28515625" style="97" bestFit="1" customWidth="1"/>
    <col min="7176" max="7424" width="11" style="97"/>
    <col min="7425" max="7425" width="52.85546875" style="97" customWidth="1"/>
    <col min="7426" max="7426" width="9.85546875" style="97" bestFit="1" customWidth="1"/>
    <col min="7427" max="7427" width="14.42578125" style="97" customWidth="1"/>
    <col min="7428" max="7428" width="13.85546875" style="97" customWidth="1"/>
    <col min="7429" max="7429" width="14.140625" style="97" customWidth="1"/>
    <col min="7430" max="7430" width="14.5703125" style="97" customWidth="1"/>
    <col min="7431" max="7431" width="15.28515625" style="97" bestFit="1" customWidth="1"/>
    <col min="7432" max="7680" width="11" style="97"/>
    <col min="7681" max="7681" width="52.85546875" style="97" customWidth="1"/>
    <col min="7682" max="7682" width="9.85546875" style="97" bestFit="1" customWidth="1"/>
    <col min="7683" max="7683" width="14.42578125" style="97" customWidth="1"/>
    <col min="7684" max="7684" width="13.85546875" style="97" customWidth="1"/>
    <col min="7685" max="7685" width="14.140625" style="97" customWidth="1"/>
    <col min="7686" max="7686" width="14.5703125" style="97" customWidth="1"/>
    <col min="7687" max="7687" width="15.28515625" style="97" bestFit="1" customWidth="1"/>
    <col min="7688" max="7936" width="11" style="97"/>
    <col min="7937" max="7937" width="52.85546875" style="97" customWidth="1"/>
    <col min="7938" max="7938" width="9.85546875" style="97" bestFit="1" customWidth="1"/>
    <col min="7939" max="7939" width="14.42578125" style="97" customWidth="1"/>
    <col min="7940" max="7940" width="13.85546875" style="97" customWidth="1"/>
    <col min="7941" max="7941" width="14.140625" style="97" customWidth="1"/>
    <col min="7942" max="7942" width="14.5703125" style="97" customWidth="1"/>
    <col min="7943" max="7943" width="15.28515625" style="97" bestFit="1" customWidth="1"/>
    <col min="7944" max="8192" width="11" style="97"/>
    <col min="8193" max="8193" width="52.85546875" style="97" customWidth="1"/>
    <col min="8194" max="8194" width="9.85546875" style="97" bestFit="1" customWidth="1"/>
    <col min="8195" max="8195" width="14.42578125" style="97" customWidth="1"/>
    <col min="8196" max="8196" width="13.85546875" style="97" customWidth="1"/>
    <col min="8197" max="8197" width="14.140625" style="97" customWidth="1"/>
    <col min="8198" max="8198" width="14.5703125" style="97" customWidth="1"/>
    <col min="8199" max="8199" width="15.28515625" style="97" bestFit="1" customWidth="1"/>
    <col min="8200" max="8448" width="11" style="97"/>
    <col min="8449" max="8449" width="52.85546875" style="97" customWidth="1"/>
    <col min="8450" max="8450" width="9.85546875" style="97" bestFit="1" customWidth="1"/>
    <col min="8451" max="8451" width="14.42578125" style="97" customWidth="1"/>
    <col min="8452" max="8452" width="13.85546875" style="97" customWidth="1"/>
    <col min="8453" max="8453" width="14.140625" style="97" customWidth="1"/>
    <col min="8454" max="8454" width="14.5703125" style="97" customWidth="1"/>
    <col min="8455" max="8455" width="15.28515625" style="97" bestFit="1" customWidth="1"/>
    <col min="8456" max="8704" width="11" style="97"/>
    <col min="8705" max="8705" width="52.85546875" style="97" customWidth="1"/>
    <col min="8706" max="8706" width="9.85546875" style="97" bestFit="1" customWidth="1"/>
    <col min="8707" max="8707" width="14.42578125" style="97" customWidth="1"/>
    <col min="8708" max="8708" width="13.85546875" style="97" customWidth="1"/>
    <col min="8709" max="8709" width="14.140625" style="97" customWidth="1"/>
    <col min="8710" max="8710" width="14.5703125" style="97" customWidth="1"/>
    <col min="8711" max="8711" width="15.28515625" style="97" bestFit="1" customWidth="1"/>
    <col min="8712" max="8960" width="11" style="97"/>
    <col min="8961" max="8961" width="52.85546875" style="97" customWidth="1"/>
    <col min="8962" max="8962" width="9.85546875" style="97" bestFit="1" customWidth="1"/>
    <col min="8963" max="8963" width="14.42578125" style="97" customWidth="1"/>
    <col min="8964" max="8964" width="13.85546875" style="97" customWidth="1"/>
    <col min="8965" max="8965" width="14.140625" style="97" customWidth="1"/>
    <col min="8966" max="8966" width="14.5703125" style="97" customWidth="1"/>
    <col min="8967" max="8967" width="15.28515625" style="97" bestFit="1" customWidth="1"/>
    <col min="8968" max="9216" width="11" style="97"/>
    <col min="9217" max="9217" width="52.85546875" style="97" customWidth="1"/>
    <col min="9218" max="9218" width="9.85546875" style="97" bestFit="1" customWidth="1"/>
    <col min="9219" max="9219" width="14.42578125" style="97" customWidth="1"/>
    <col min="9220" max="9220" width="13.85546875" style="97" customWidth="1"/>
    <col min="9221" max="9221" width="14.140625" style="97" customWidth="1"/>
    <col min="9222" max="9222" width="14.5703125" style="97" customWidth="1"/>
    <col min="9223" max="9223" width="15.28515625" style="97" bestFit="1" customWidth="1"/>
    <col min="9224" max="9472" width="11" style="97"/>
    <col min="9473" max="9473" width="52.85546875" style="97" customWidth="1"/>
    <col min="9474" max="9474" width="9.85546875" style="97" bestFit="1" customWidth="1"/>
    <col min="9475" max="9475" width="14.42578125" style="97" customWidth="1"/>
    <col min="9476" max="9476" width="13.85546875" style="97" customWidth="1"/>
    <col min="9477" max="9477" width="14.140625" style="97" customWidth="1"/>
    <col min="9478" max="9478" width="14.5703125" style="97" customWidth="1"/>
    <col min="9479" max="9479" width="15.28515625" style="97" bestFit="1" customWidth="1"/>
    <col min="9480" max="9728" width="11" style="97"/>
    <col min="9729" max="9729" width="52.85546875" style="97" customWidth="1"/>
    <col min="9730" max="9730" width="9.85546875" style="97" bestFit="1" customWidth="1"/>
    <col min="9731" max="9731" width="14.42578125" style="97" customWidth="1"/>
    <col min="9732" max="9732" width="13.85546875" style="97" customWidth="1"/>
    <col min="9733" max="9733" width="14.140625" style="97" customWidth="1"/>
    <col min="9734" max="9734" width="14.5703125" style="97" customWidth="1"/>
    <col min="9735" max="9735" width="15.28515625" style="97" bestFit="1" customWidth="1"/>
    <col min="9736" max="9984" width="11" style="97"/>
    <col min="9985" max="9985" width="52.85546875" style="97" customWidth="1"/>
    <col min="9986" max="9986" width="9.85546875" style="97" bestFit="1" customWidth="1"/>
    <col min="9987" max="9987" width="14.42578125" style="97" customWidth="1"/>
    <col min="9988" max="9988" width="13.85546875" style="97" customWidth="1"/>
    <col min="9989" max="9989" width="14.140625" style="97" customWidth="1"/>
    <col min="9990" max="9990" width="14.5703125" style="97" customWidth="1"/>
    <col min="9991" max="9991" width="15.28515625" style="97" bestFit="1" customWidth="1"/>
    <col min="9992" max="10240" width="11" style="97"/>
    <col min="10241" max="10241" width="52.85546875" style="97" customWidth="1"/>
    <col min="10242" max="10242" width="9.85546875" style="97" bestFit="1" customWidth="1"/>
    <col min="10243" max="10243" width="14.42578125" style="97" customWidth="1"/>
    <col min="10244" max="10244" width="13.85546875" style="97" customWidth="1"/>
    <col min="10245" max="10245" width="14.140625" style="97" customWidth="1"/>
    <col min="10246" max="10246" width="14.5703125" style="97" customWidth="1"/>
    <col min="10247" max="10247" width="15.28515625" style="97" bestFit="1" customWidth="1"/>
    <col min="10248" max="10496" width="11" style="97"/>
    <col min="10497" max="10497" width="52.85546875" style="97" customWidth="1"/>
    <col min="10498" max="10498" width="9.85546875" style="97" bestFit="1" customWidth="1"/>
    <col min="10499" max="10499" width="14.42578125" style="97" customWidth="1"/>
    <col min="10500" max="10500" width="13.85546875" style="97" customWidth="1"/>
    <col min="10501" max="10501" width="14.140625" style="97" customWidth="1"/>
    <col min="10502" max="10502" width="14.5703125" style="97" customWidth="1"/>
    <col min="10503" max="10503" width="15.28515625" style="97" bestFit="1" customWidth="1"/>
    <col min="10504" max="10752" width="11" style="97"/>
    <col min="10753" max="10753" width="52.85546875" style="97" customWidth="1"/>
    <col min="10754" max="10754" width="9.85546875" style="97" bestFit="1" customWidth="1"/>
    <col min="10755" max="10755" width="14.42578125" style="97" customWidth="1"/>
    <col min="10756" max="10756" width="13.85546875" style="97" customWidth="1"/>
    <col min="10757" max="10757" width="14.140625" style="97" customWidth="1"/>
    <col min="10758" max="10758" width="14.5703125" style="97" customWidth="1"/>
    <col min="10759" max="10759" width="15.28515625" style="97" bestFit="1" customWidth="1"/>
    <col min="10760" max="11008" width="11" style="97"/>
    <col min="11009" max="11009" width="52.85546875" style="97" customWidth="1"/>
    <col min="11010" max="11010" width="9.85546875" style="97" bestFit="1" customWidth="1"/>
    <col min="11011" max="11011" width="14.42578125" style="97" customWidth="1"/>
    <col min="11012" max="11012" width="13.85546875" style="97" customWidth="1"/>
    <col min="11013" max="11013" width="14.140625" style="97" customWidth="1"/>
    <col min="11014" max="11014" width="14.5703125" style="97" customWidth="1"/>
    <col min="11015" max="11015" width="15.28515625" style="97" bestFit="1" customWidth="1"/>
    <col min="11016" max="11264" width="11" style="97"/>
    <col min="11265" max="11265" width="52.85546875" style="97" customWidth="1"/>
    <col min="11266" max="11266" width="9.85546875" style="97" bestFit="1" customWidth="1"/>
    <col min="11267" max="11267" width="14.42578125" style="97" customWidth="1"/>
    <col min="11268" max="11268" width="13.85546875" style="97" customWidth="1"/>
    <col min="11269" max="11269" width="14.140625" style="97" customWidth="1"/>
    <col min="11270" max="11270" width="14.5703125" style="97" customWidth="1"/>
    <col min="11271" max="11271" width="15.28515625" style="97" bestFit="1" customWidth="1"/>
    <col min="11272" max="11520" width="11" style="97"/>
    <col min="11521" max="11521" width="52.85546875" style="97" customWidth="1"/>
    <col min="11522" max="11522" width="9.85546875" style="97" bestFit="1" customWidth="1"/>
    <col min="11523" max="11523" width="14.42578125" style="97" customWidth="1"/>
    <col min="11524" max="11524" width="13.85546875" style="97" customWidth="1"/>
    <col min="11525" max="11525" width="14.140625" style="97" customWidth="1"/>
    <col min="11526" max="11526" width="14.5703125" style="97" customWidth="1"/>
    <col min="11527" max="11527" width="15.28515625" style="97" bestFit="1" customWidth="1"/>
    <col min="11528" max="11776" width="11" style="97"/>
    <col min="11777" max="11777" width="52.85546875" style="97" customWidth="1"/>
    <col min="11778" max="11778" width="9.85546875" style="97" bestFit="1" customWidth="1"/>
    <col min="11779" max="11779" width="14.42578125" style="97" customWidth="1"/>
    <col min="11780" max="11780" width="13.85546875" style="97" customWidth="1"/>
    <col min="11781" max="11781" width="14.140625" style="97" customWidth="1"/>
    <col min="11782" max="11782" width="14.5703125" style="97" customWidth="1"/>
    <col min="11783" max="11783" width="15.28515625" style="97" bestFit="1" customWidth="1"/>
    <col min="11784" max="12032" width="11" style="97"/>
    <col min="12033" max="12033" width="52.85546875" style="97" customWidth="1"/>
    <col min="12034" max="12034" width="9.85546875" style="97" bestFit="1" customWidth="1"/>
    <col min="12035" max="12035" width="14.42578125" style="97" customWidth="1"/>
    <col min="12036" max="12036" width="13.85546875" style="97" customWidth="1"/>
    <col min="12037" max="12037" width="14.140625" style="97" customWidth="1"/>
    <col min="12038" max="12038" width="14.5703125" style="97" customWidth="1"/>
    <col min="12039" max="12039" width="15.28515625" style="97" bestFit="1" customWidth="1"/>
    <col min="12040" max="12288" width="11" style="97"/>
    <col min="12289" max="12289" width="52.85546875" style="97" customWidth="1"/>
    <col min="12290" max="12290" width="9.85546875" style="97" bestFit="1" customWidth="1"/>
    <col min="12291" max="12291" width="14.42578125" style="97" customWidth="1"/>
    <col min="12292" max="12292" width="13.85546875" style="97" customWidth="1"/>
    <col min="12293" max="12293" width="14.140625" style="97" customWidth="1"/>
    <col min="12294" max="12294" width="14.5703125" style="97" customWidth="1"/>
    <col min="12295" max="12295" width="15.28515625" style="97" bestFit="1" customWidth="1"/>
    <col min="12296" max="12544" width="11" style="97"/>
    <col min="12545" max="12545" width="52.85546875" style="97" customWidth="1"/>
    <col min="12546" max="12546" width="9.85546875" style="97" bestFit="1" customWidth="1"/>
    <col min="12547" max="12547" width="14.42578125" style="97" customWidth="1"/>
    <col min="12548" max="12548" width="13.85546875" style="97" customWidth="1"/>
    <col min="12549" max="12549" width="14.140625" style="97" customWidth="1"/>
    <col min="12550" max="12550" width="14.5703125" style="97" customWidth="1"/>
    <col min="12551" max="12551" width="15.28515625" style="97" bestFit="1" customWidth="1"/>
    <col min="12552" max="12800" width="11" style="97"/>
    <col min="12801" max="12801" width="52.85546875" style="97" customWidth="1"/>
    <col min="12802" max="12802" width="9.85546875" style="97" bestFit="1" customWidth="1"/>
    <col min="12803" max="12803" width="14.42578125" style="97" customWidth="1"/>
    <col min="12804" max="12804" width="13.85546875" style="97" customWidth="1"/>
    <col min="12805" max="12805" width="14.140625" style="97" customWidth="1"/>
    <col min="12806" max="12806" width="14.5703125" style="97" customWidth="1"/>
    <col min="12807" max="12807" width="15.28515625" style="97" bestFit="1" customWidth="1"/>
    <col min="12808" max="13056" width="11" style="97"/>
    <col min="13057" max="13057" width="52.85546875" style="97" customWidth="1"/>
    <col min="13058" max="13058" width="9.85546875" style="97" bestFit="1" customWidth="1"/>
    <col min="13059" max="13059" width="14.42578125" style="97" customWidth="1"/>
    <col min="13060" max="13060" width="13.85546875" style="97" customWidth="1"/>
    <col min="13061" max="13061" width="14.140625" style="97" customWidth="1"/>
    <col min="13062" max="13062" width="14.5703125" style="97" customWidth="1"/>
    <col min="13063" max="13063" width="15.28515625" style="97" bestFit="1" customWidth="1"/>
    <col min="13064" max="13312" width="11" style="97"/>
    <col min="13313" max="13313" width="52.85546875" style="97" customWidth="1"/>
    <col min="13314" max="13314" width="9.85546875" style="97" bestFit="1" customWidth="1"/>
    <col min="13315" max="13315" width="14.42578125" style="97" customWidth="1"/>
    <col min="13316" max="13316" width="13.85546875" style="97" customWidth="1"/>
    <col min="13317" max="13317" width="14.140625" style="97" customWidth="1"/>
    <col min="13318" max="13318" width="14.5703125" style="97" customWidth="1"/>
    <col min="13319" max="13319" width="15.28515625" style="97" bestFit="1" customWidth="1"/>
    <col min="13320" max="13568" width="11" style="97"/>
    <col min="13569" max="13569" width="52.85546875" style="97" customWidth="1"/>
    <col min="13570" max="13570" width="9.85546875" style="97" bestFit="1" customWidth="1"/>
    <col min="13571" max="13571" width="14.42578125" style="97" customWidth="1"/>
    <col min="13572" max="13572" width="13.85546875" style="97" customWidth="1"/>
    <col min="13573" max="13573" width="14.140625" style="97" customWidth="1"/>
    <col min="13574" max="13574" width="14.5703125" style="97" customWidth="1"/>
    <col min="13575" max="13575" width="15.28515625" style="97" bestFit="1" customWidth="1"/>
    <col min="13576" max="13824" width="11" style="97"/>
    <col min="13825" max="13825" width="52.85546875" style="97" customWidth="1"/>
    <col min="13826" max="13826" width="9.85546875" style="97" bestFit="1" customWidth="1"/>
    <col min="13827" max="13827" width="14.42578125" style="97" customWidth="1"/>
    <col min="13828" max="13828" width="13.85546875" style="97" customWidth="1"/>
    <col min="13829" max="13829" width="14.140625" style="97" customWidth="1"/>
    <col min="13830" max="13830" width="14.5703125" style="97" customWidth="1"/>
    <col min="13831" max="13831" width="15.28515625" style="97" bestFit="1" customWidth="1"/>
    <col min="13832" max="14080" width="11" style="97"/>
    <col min="14081" max="14081" width="52.85546875" style="97" customWidth="1"/>
    <col min="14082" max="14082" width="9.85546875" style="97" bestFit="1" customWidth="1"/>
    <col min="14083" max="14083" width="14.42578125" style="97" customWidth="1"/>
    <col min="14084" max="14084" width="13.85546875" style="97" customWidth="1"/>
    <col min="14085" max="14085" width="14.140625" style="97" customWidth="1"/>
    <col min="14086" max="14086" width="14.5703125" style="97" customWidth="1"/>
    <col min="14087" max="14087" width="15.28515625" style="97" bestFit="1" customWidth="1"/>
    <col min="14088" max="14336" width="11" style="97"/>
    <col min="14337" max="14337" width="52.85546875" style="97" customWidth="1"/>
    <col min="14338" max="14338" width="9.85546875" style="97" bestFit="1" customWidth="1"/>
    <col min="14339" max="14339" width="14.42578125" style="97" customWidth="1"/>
    <col min="14340" max="14340" width="13.85546875" style="97" customWidth="1"/>
    <col min="14341" max="14341" width="14.140625" style="97" customWidth="1"/>
    <col min="14342" max="14342" width="14.5703125" style="97" customWidth="1"/>
    <col min="14343" max="14343" width="15.28515625" style="97" bestFit="1" customWidth="1"/>
    <col min="14344" max="14592" width="11" style="97"/>
    <col min="14593" max="14593" width="52.85546875" style="97" customWidth="1"/>
    <col min="14594" max="14594" width="9.85546875" style="97" bestFit="1" customWidth="1"/>
    <col min="14595" max="14595" width="14.42578125" style="97" customWidth="1"/>
    <col min="14596" max="14596" width="13.85546875" style="97" customWidth="1"/>
    <col min="14597" max="14597" width="14.140625" style="97" customWidth="1"/>
    <col min="14598" max="14598" width="14.5703125" style="97" customWidth="1"/>
    <col min="14599" max="14599" width="15.28515625" style="97" bestFit="1" customWidth="1"/>
    <col min="14600" max="14848" width="11" style="97"/>
    <col min="14849" max="14849" width="52.85546875" style="97" customWidth="1"/>
    <col min="14850" max="14850" width="9.85546875" style="97" bestFit="1" customWidth="1"/>
    <col min="14851" max="14851" width="14.42578125" style="97" customWidth="1"/>
    <col min="14852" max="14852" width="13.85546875" style="97" customWidth="1"/>
    <col min="14853" max="14853" width="14.140625" style="97" customWidth="1"/>
    <col min="14854" max="14854" width="14.5703125" style="97" customWidth="1"/>
    <col min="14855" max="14855" width="15.28515625" style="97" bestFit="1" customWidth="1"/>
    <col min="14856" max="15104" width="11" style="97"/>
    <col min="15105" max="15105" width="52.85546875" style="97" customWidth="1"/>
    <col min="15106" max="15106" width="9.85546875" style="97" bestFit="1" customWidth="1"/>
    <col min="15107" max="15107" width="14.42578125" style="97" customWidth="1"/>
    <col min="15108" max="15108" width="13.85546875" style="97" customWidth="1"/>
    <col min="15109" max="15109" width="14.140625" style="97" customWidth="1"/>
    <col min="15110" max="15110" width="14.5703125" style="97" customWidth="1"/>
    <col min="15111" max="15111" width="15.28515625" style="97" bestFit="1" customWidth="1"/>
    <col min="15112" max="15360" width="11" style="97"/>
    <col min="15361" max="15361" width="52.85546875" style="97" customWidth="1"/>
    <col min="15362" max="15362" width="9.85546875" style="97" bestFit="1" customWidth="1"/>
    <col min="15363" max="15363" width="14.42578125" style="97" customWidth="1"/>
    <col min="15364" max="15364" width="13.85546875" style="97" customWidth="1"/>
    <col min="15365" max="15365" width="14.140625" style="97" customWidth="1"/>
    <col min="15366" max="15366" width="14.5703125" style="97" customWidth="1"/>
    <col min="15367" max="15367" width="15.28515625" style="97" bestFit="1" customWidth="1"/>
    <col min="15368" max="15616" width="11" style="97"/>
    <col min="15617" max="15617" width="52.85546875" style="97" customWidth="1"/>
    <col min="15618" max="15618" width="9.85546875" style="97" bestFit="1" customWidth="1"/>
    <col min="15619" max="15619" width="14.42578125" style="97" customWidth="1"/>
    <col min="15620" max="15620" width="13.85546875" style="97" customWidth="1"/>
    <col min="15621" max="15621" width="14.140625" style="97" customWidth="1"/>
    <col min="15622" max="15622" width="14.5703125" style="97" customWidth="1"/>
    <col min="15623" max="15623" width="15.28515625" style="97" bestFit="1" customWidth="1"/>
    <col min="15624" max="15872" width="11" style="97"/>
    <col min="15873" max="15873" width="52.85546875" style="97" customWidth="1"/>
    <col min="15874" max="15874" width="9.85546875" style="97" bestFit="1" customWidth="1"/>
    <col min="15875" max="15875" width="14.42578125" style="97" customWidth="1"/>
    <col min="15876" max="15876" width="13.85546875" style="97" customWidth="1"/>
    <col min="15877" max="15877" width="14.140625" style="97" customWidth="1"/>
    <col min="15878" max="15878" width="14.5703125" style="97" customWidth="1"/>
    <col min="15879" max="15879" width="15.28515625" style="97" bestFit="1" customWidth="1"/>
    <col min="15880" max="16128" width="11" style="97"/>
    <col min="16129" max="16129" width="52.85546875" style="97" customWidth="1"/>
    <col min="16130" max="16130" width="9.85546875" style="97" bestFit="1" customWidth="1"/>
    <col min="16131" max="16131" width="14.42578125" style="97" customWidth="1"/>
    <col min="16132" max="16132" width="13.85546875" style="97" customWidth="1"/>
    <col min="16133" max="16133" width="14.140625" style="97" customWidth="1"/>
    <col min="16134" max="16134" width="14.5703125" style="97" customWidth="1"/>
    <col min="16135" max="16135" width="15.28515625" style="97" bestFit="1" customWidth="1"/>
    <col min="16136" max="16384" width="11" style="97"/>
  </cols>
  <sheetData>
    <row r="1" spans="1:7" x14ac:dyDescent="0.2">
      <c r="A1" s="299" t="s">
        <v>91</v>
      </c>
      <c r="B1" s="300"/>
      <c r="C1" s="300"/>
      <c r="D1" s="300"/>
      <c r="E1" s="300"/>
      <c r="F1" s="300"/>
      <c r="G1" s="357"/>
    </row>
    <row r="2" spans="1:7" x14ac:dyDescent="0.2">
      <c r="A2" s="341" t="s">
        <v>390</v>
      </c>
      <c r="B2" s="342"/>
      <c r="C2" s="342"/>
      <c r="D2" s="342"/>
      <c r="E2" s="342"/>
      <c r="F2" s="342"/>
      <c r="G2" s="358"/>
    </row>
    <row r="3" spans="1:7" x14ac:dyDescent="0.2">
      <c r="A3" s="341" t="s">
        <v>88</v>
      </c>
      <c r="B3" s="342"/>
      <c r="C3" s="342"/>
      <c r="D3" s="342"/>
      <c r="E3" s="342"/>
      <c r="F3" s="342"/>
      <c r="G3" s="358"/>
    </row>
    <row r="4" spans="1:7" x14ac:dyDescent="0.2">
      <c r="A4" s="341" t="s">
        <v>210</v>
      </c>
      <c r="B4" s="342"/>
      <c r="C4" s="342"/>
      <c r="D4" s="342"/>
      <c r="E4" s="342"/>
      <c r="F4" s="342"/>
      <c r="G4" s="358"/>
    </row>
    <row r="5" spans="1:7" ht="13.5" thickBot="1" x14ac:dyDescent="0.25">
      <c r="A5" s="344" t="s">
        <v>0</v>
      </c>
      <c r="B5" s="345"/>
      <c r="C5" s="345"/>
      <c r="D5" s="345"/>
      <c r="E5" s="345"/>
      <c r="F5" s="345"/>
      <c r="G5" s="359"/>
    </row>
    <row r="6" spans="1:7" ht="15.75" customHeight="1" x14ac:dyDescent="0.2">
      <c r="A6" s="299" t="s">
        <v>94</v>
      </c>
      <c r="B6" s="363" t="s">
        <v>81</v>
      </c>
      <c r="C6" s="364"/>
      <c r="D6" s="364"/>
      <c r="E6" s="364"/>
      <c r="F6" s="365"/>
      <c r="G6" s="353" t="s">
        <v>392</v>
      </c>
    </row>
    <row r="7" spans="1:7" ht="15.75" customHeight="1" thickBot="1" x14ac:dyDescent="0.25">
      <c r="A7" s="341"/>
      <c r="B7" s="305"/>
      <c r="C7" s="306"/>
      <c r="D7" s="306"/>
      <c r="E7" s="306"/>
      <c r="F7" s="307"/>
      <c r="G7" s="366"/>
    </row>
    <row r="8" spans="1:7" ht="24.75" thickBot="1" x14ac:dyDescent="0.25">
      <c r="A8" s="344"/>
      <c r="B8" s="144" t="s">
        <v>290</v>
      </c>
      <c r="C8" s="123" t="s">
        <v>393</v>
      </c>
      <c r="D8" s="123" t="s">
        <v>394</v>
      </c>
      <c r="E8" s="123" t="s">
        <v>74</v>
      </c>
      <c r="F8" s="123" t="s">
        <v>85</v>
      </c>
      <c r="G8" s="354"/>
    </row>
    <row r="9" spans="1:7" x14ac:dyDescent="0.2">
      <c r="A9" s="145"/>
      <c r="B9" s="146"/>
      <c r="C9" s="146"/>
      <c r="D9" s="146"/>
      <c r="E9" s="146"/>
      <c r="F9" s="146"/>
      <c r="G9" s="146"/>
    </row>
    <row r="10" spans="1:7" x14ac:dyDescent="0.2">
      <c r="A10" s="147" t="s">
        <v>480</v>
      </c>
      <c r="B10" s="86">
        <f t="shared" ref="B10:G10" si="0">B11+B21+B30+B41</f>
        <v>11778000</v>
      </c>
      <c r="C10" s="86">
        <f t="shared" si="0"/>
        <v>104885.8</v>
      </c>
      <c r="D10" s="86">
        <f t="shared" si="0"/>
        <v>11882885.800000001</v>
      </c>
      <c r="E10" s="86">
        <f t="shared" si="0"/>
        <v>11882885.800000001</v>
      </c>
      <c r="F10" s="86">
        <f t="shared" si="0"/>
        <v>11882885.779999999</v>
      </c>
      <c r="G10" s="86">
        <f t="shared" si="0"/>
        <v>0</v>
      </c>
    </row>
    <row r="11" spans="1:7" x14ac:dyDescent="0.2">
      <c r="A11" s="147" t="s">
        <v>481</v>
      </c>
      <c r="B11" s="86">
        <f>SUM(B12:B19)</f>
        <v>0</v>
      </c>
      <c r="C11" s="86">
        <f>SUM(C12:C19)</f>
        <v>0</v>
      </c>
      <c r="D11" s="86">
        <f>SUM(D12:D19)</f>
        <v>0</v>
      </c>
      <c r="E11" s="86">
        <f>SUM(E12:E19)</f>
        <v>0</v>
      </c>
      <c r="F11" s="86">
        <f>SUM(F12:F19)</f>
        <v>0</v>
      </c>
      <c r="G11" s="86">
        <f>D11-E11</f>
        <v>0</v>
      </c>
    </row>
    <row r="12" spans="1:7" x14ac:dyDescent="0.2">
      <c r="A12" s="148" t="s">
        <v>482</v>
      </c>
      <c r="B12" s="84"/>
      <c r="C12" s="84"/>
      <c r="D12" s="84">
        <f>B12+C12</f>
        <v>0</v>
      </c>
      <c r="E12" s="84"/>
      <c r="F12" s="84"/>
      <c r="G12" s="84">
        <f t="shared" ref="G12:G19" si="1">D12-E12</f>
        <v>0</v>
      </c>
    </row>
    <row r="13" spans="1:7" x14ac:dyDescent="0.2">
      <c r="A13" s="148" t="s">
        <v>483</v>
      </c>
      <c r="B13" s="84"/>
      <c r="C13" s="84"/>
      <c r="D13" s="84">
        <f t="shared" ref="D13:D19" si="2">B13+C13</f>
        <v>0</v>
      </c>
      <c r="E13" s="84"/>
      <c r="F13" s="84"/>
      <c r="G13" s="84">
        <f t="shared" si="1"/>
        <v>0</v>
      </c>
    </row>
    <row r="14" spans="1:7" x14ac:dyDescent="0.2">
      <c r="A14" s="148" t="s">
        <v>484</v>
      </c>
      <c r="B14" s="84"/>
      <c r="C14" s="84"/>
      <c r="D14" s="84">
        <f t="shared" si="2"/>
        <v>0</v>
      </c>
      <c r="E14" s="84"/>
      <c r="F14" s="84"/>
      <c r="G14" s="84">
        <f t="shared" si="1"/>
        <v>0</v>
      </c>
    </row>
    <row r="15" spans="1:7" x14ac:dyDescent="0.2">
      <c r="A15" s="148" t="s">
        <v>485</v>
      </c>
      <c r="B15" s="84"/>
      <c r="C15" s="84"/>
      <c r="D15" s="84">
        <f t="shared" si="2"/>
        <v>0</v>
      </c>
      <c r="E15" s="84"/>
      <c r="F15" s="84"/>
      <c r="G15" s="84">
        <f t="shared" si="1"/>
        <v>0</v>
      </c>
    </row>
    <row r="16" spans="1:7" x14ac:dyDescent="0.2">
      <c r="A16" s="148" t="s">
        <v>486</v>
      </c>
      <c r="B16" s="84"/>
      <c r="C16" s="84"/>
      <c r="D16" s="84">
        <f t="shared" si="2"/>
        <v>0</v>
      </c>
      <c r="E16" s="84"/>
      <c r="F16" s="84"/>
      <c r="G16" s="84">
        <f t="shared" si="1"/>
        <v>0</v>
      </c>
    </row>
    <row r="17" spans="1:7" x14ac:dyDescent="0.2">
      <c r="A17" s="148" t="s">
        <v>487</v>
      </c>
      <c r="B17" s="84"/>
      <c r="C17" s="84"/>
      <c r="D17" s="84">
        <f t="shared" si="2"/>
        <v>0</v>
      </c>
      <c r="E17" s="84"/>
      <c r="F17" s="84"/>
      <c r="G17" s="84">
        <f t="shared" si="1"/>
        <v>0</v>
      </c>
    </row>
    <row r="18" spans="1:7" x14ac:dyDescent="0.2">
      <c r="A18" s="148" t="s">
        <v>488</v>
      </c>
      <c r="B18" s="84"/>
      <c r="C18" s="84"/>
      <c r="D18" s="84">
        <f t="shared" si="2"/>
        <v>0</v>
      </c>
      <c r="E18" s="84"/>
      <c r="F18" s="84"/>
      <c r="G18" s="84">
        <f t="shared" si="1"/>
        <v>0</v>
      </c>
    </row>
    <row r="19" spans="1:7" x14ac:dyDescent="0.2">
      <c r="A19" s="148" t="s">
        <v>489</v>
      </c>
      <c r="B19" s="84"/>
      <c r="C19" s="84"/>
      <c r="D19" s="84">
        <f t="shared" si="2"/>
        <v>0</v>
      </c>
      <c r="E19" s="84"/>
      <c r="F19" s="84"/>
      <c r="G19" s="84">
        <f t="shared" si="1"/>
        <v>0</v>
      </c>
    </row>
    <row r="20" spans="1:7" x14ac:dyDescent="0.2">
      <c r="A20" s="149"/>
      <c r="B20" s="84"/>
      <c r="C20" s="84"/>
      <c r="D20" s="84"/>
      <c r="E20" s="84"/>
      <c r="F20" s="84"/>
      <c r="G20" s="84"/>
    </row>
    <row r="21" spans="1:7" x14ac:dyDescent="0.2">
      <c r="A21" s="147" t="s">
        <v>490</v>
      </c>
      <c r="B21" s="86">
        <f>SUM(B22:B28)</f>
        <v>11778000</v>
      </c>
      <c r="C21" s="86">
        <f>SUM(C22:C28)</f>
        <v>104885.8</v>
      </c>
      <c r="D21" s="86">
        <f>SUM(D22:D28)</f>
        <v>11882885.800000001</v>
      </c>
      <c r="E21" s="86">
        <f>SUM(E22:E28)</f>
        <v>11882885.800000001</v>
      </c>
      <c r="F21" s="86">
        <f>SUM(F22:F28)</f>
        <v>11882885.779999999</v>
      </c>
      <c r="G21" s="86">
        <f t="shared" ref="G21:G28" si="3">D21-E21</f>
        <v>0</v>
      </c>
    </row>
    <row r="22" spans="1:7" x14ac:dyDescent="0.2">
      <c r="A22" s="148" t="s">
        <v>491</v>
      </c>
      <c r="B22" s="84"/>
      <c r="C22" s="84"/>
      <c r="D22" s="84">
        <f>B22+C22</f>
        <v>0</v>
      </c>
      <c r="E22" s="84"/>
      <c r="F22" s="84"/>
      <c r="G22" s="84">
        <f t="shared" si="3"/>
        <v>0</v>
      </c>
    </row>
    <row r="23" spans="1:7" x14ac:dyDescent="0.2">
      <c r="A23" s="148" t="s">
        <v>492</v>
      </c>
      <c r="B23" s="84"/>
      <c r="C23" s="84"/>
      <c r="D23" s="84">
        <f t="shared" ref="D23:D28" si="4">B23+C23</f>
        <v>0</v>
      </c>
      <c r="E23" s="84"/>
      <c r="F23" s="84"/>
      <c r="G23" s="84">
        <f t="shared" si="3"/>
        <v>0</v>
      </c>
    </row>
    <row r="24" spans="1:7" x14ac:dyDescent="0.2">
      <c r="A24" s="148" t="s">
        <v>493</v>
      </c>
      <c r="B24" s="84"/>
      <c r="C24" s="84"/>
      <c r="D24" s="84">
        <f t="shared" si="4"/>
        <v>0</v>
      </c>
      <c r="E24" s="84"/>
      <c r="F24" s="84"/>
      <c r="G24" s="84">
        <f t="shared" si="3"/>
        <v>0</v>
      </c>
    </row>
    <row r="25" spans="1:7" x14ac:dyDescent="0.2">
      <c r="A25" s="148" t="s">
        <v>494</v>
      </c>
      <c r="B25" s="84"/>
      <c r="C25" s="84"/>
      <c r="D25" s="84">
        <f t="shared" si="4"/>
        <v>0</v>
      </c>
      <c r="E25" s="84"/>
      <c r="F25" s="84"/>
      <c r="G25" s="84">
        <f t="shared" si="3"/>
        <v>0</v>
      </c>
    </row>
    <row r="26" spans="1:7" x14ac:dyDescent="0.2">
      <c r="A26" s="148" t="s">
        <v>495</v>
      </c>
      <c r="B26" s="84">
        <v>11778000</v>
      </c>
      <c r="C26" s="84">
        <v>104885.8</v>
      </c>
      <c r="D26" s="84">
        <f t="shared" si="4"/>
        <v>11882885.800000001</v>
      </c>
      <c r="E26" s="84">
        <v>11882885.800000001</v>
      </c>
      <c r="F26" s="84">
        <v>11882885.779999999</v>
      </c>
      <c r="G26" s="84">
        <f t="shared" si="3"/>
        <v>0</v>
      </c>
    </row>
    <row r="27" spans="1:7" x14ac:dyDescent="0.2">
      <c r="A27" s="148" t="s">
        <v>496</v>
      </c>
      <c r="B27" s="84"/>
      <c r="C27" s="84"/>
      <c r="D27" s="84">
        <f t="shared" si="4"/>
        <v>0</v>
      </c>
      <c r="E27" s="84"/>
      <c r="F27" s="84"/>
      <c r="G27" s="84">
        <f t="shared" si="3"/>
        <v>0</v>
      </c>
    </row>
    <row r="28" spans="1:7" x14ac:dyDescent="0.2">
      <c r="A28" s="148" t="s">
        <v>497</v>
      </c>
      <c r="B28" s="84"/>
      <c r="C28" s="84"/>
      <c r="D28" s="84">
        <f t="shared" si="4"/>
        <v>0</v>
      </c>
      <c r="E28" s="84"/>
      <c r="F28" s="84"/>
      <c r="G28" s="84">
        <f t="shared" si="3"/>
        <v>0</v>
      </c>
    </row>
    <row r="29" spans="1:7" x14ac:dyDescent="0.2">
      <c r="A29" s="149"/>
      <c r="B29" s="84"/>
      <c r="C29" s="84"/>
      <c r="D29" s="84"/>
      <c r="E29" s="84"/>
      <c r="F29" s="84"/>
      <c r="G29" s="84"/>
    </row>
    <row r="30" spans="1:7" x14ac:dyDescent="0.2">
      <c r="A30" s="147" t="s">
        <v>498</v>
      </c>
      <c r="B30" s="86">
        <f>SUM(B31:B39)</f>
        <v>0</v>
      </c>
      <c r="C30" s="86">
        <f>SUM(C31:C39)</f>
        <v>0</v>
      </c>
      <c r="D30" s="86">
        <f>SUM(D31:D39)</f>
        <v>0</v>
      </c>
      <c r="E30" s="86">
        <f>SUM(E31:E39)</f>
        <v>0</v>
      </c>
      <c r="F30" s="86">
        <f>SUM(F31:F39)</f>
        <v>0</v>
      </c>
      <c r="G30" s="86">
        <f t="shared" ref="G30:G39" si="5">D30-E30</f>
        <v>0</v>
      </c>
    </row>
    <row r="31" spans="1:7" x14ac:dyDescent="0.2">
      <c r="A31" s="148" t="s">
        <v>499</v>
      </c>
      <c r="B31" s="84"/>
      <c r="C31" s="84"/>
      <c r="D31" s="84">
        <f>B31+C31</f>
        <v>0</v>
      </c>
      <c r="E31" s="84"/>
      <c r="F31" s="84"/>
      <c r="G31" s="84">
        <f t="shared" si="5"/>
        <v>0</v>
      </c>
    </row>
    <row r="32" spans="1:7" x14ac:dyDescent="0.2">
      <c r="A32" s="148" t="s">
        <v>500</v>
      </c>
      <c r="B32" s="84"/>
      <c r="C32" s="84"/>
      <c r="D32" s="84">
        <f t="shared" ref="D32:D39" si="6">B32+C32</f>
        <v>0</v>
      </c>
      <c r="E32" s="84"/>
      <c r="F32" s="84"/>
      <c r="G32" s="84">
        <f t="shared" si="5"/>
        <v>0</v>
      </c>
    </row>
    <row r="33" spans="1:7" x14ac:dyDescent="0.2">
      <c r="A33" s="148" t="s">
        <v>501</v>
      </c>
      <c r="B33" s="84"/>
      <c r="C33" s="84"/>
      <c r="D33" s="84">
        <f t="shared" si="6"/>
        <v>0</v>
      </c>
      <c r="E33" s="84"/>
      <c r="F33" s="84"/>
      <c r="G33" s="84">
        <f t="shared" si="5"/>
        <v>0</v>
      </c>
    </row>
    <row r="34" spans="1:7" x14ac:dyDescent="0.2">
      <c r="A34" s="148" t="s">
        <v>502</v>
      </c>
      <c r="B34" s="84"/>
      <c r="C34" s="84"/>
      <c r="D34" s="84">
        <f t="shared" si="6"/>
        <v>0</v>
      </c>
      <c r="E34" s="84"/>
      <c r="F34" s="84"/>
      <c r="G34" s="84">
        <f t="shared" si="5"/>
        <v>0</v>
      </c>
    </row>
    <row r="35" spans="1:7" x14ac:dyDescent="0.2">
      <c r="A35" s="148" t="s">
        <v>503</v>
      </c>
      <c r="B35" s="84"/>
      <c r="C35" s="84"/>
      <c r="D35" s="84">
        <f t="shared" si="6"/>
        <v>0</v>
      </c>
      <c r="E35" s="84"/>
      <c r="F35" s="84"/>
      <c r="G35" s="84">
        <f t="shared" si="5"/>
        <v>0</v>
      </c>
    </row>
    <row r="36" spans="1:7" x14ac:dyDescent="0.2">
      <c r="A36" s="148" t="s">
        <v>504</v>
      </c>
      <c r="B36" s="84"/>
      <c r="C36" s="84"/>
      <c r="D36" s="84">
        <f t="shared" si="6"/>
        <v>0</v>
      </c>
      <c r="E36" s="84"/>
      <c r="F36" s="84"/>
      <c r="G36" s="84">
        <f t="shared" si="5"/>
        <v>0</v>
      </c>
    </row>
    <row r="37" spans="1:7" x14ac:dyDescent="0.2">
      <c r="A37" s="148" t="s">
        <v>505</v>
      </c>
      <c r="B37" s="84"/>
      <c r="C37" s="84"/>
      <c r="D37" s="84">
        <f t="shared" si="6"/>
        <v>0</v>
      </c>
      <c r="E37" s="84"/>
      <c r="F37" s="84"/>
      <c r="G37" s="84">
        <f t="shared" si="5"/>
        <v>0</v>
      </c>
    </row>
    <row r="38" spans="1:7" x14ac:dyDescent="0.2">
      <c r="A38" s="148" t="s">
        <v>506</v>
      </c>
      <c r="B38" s="84"/>
      <c r="C38" s="84"/>
      <c r="D38" s="84">
        <f t="shared" si="6"/>
        <v>0</v>
      </c>
      <c r="E38" s="84"/>
      <c r="F38" s="84"/>
      <c r="G38" s="84">
        <f t="shared" si="5"/>
        <v>0</v>
      </c>
    </row>
    <row r="39" spans="1:7" x14ac:dyDescent="0.2">
      <c r="A39" s="148" t="s">
        <v>507</v>
      </c>
      <c r="B39" s="84"/>
      <c r="C39" s="84"/>
      <c r="D39" s="84">
        <f t="shared" si="6"/>
        <v>0</v>
      </c>
      <c r="E39" s="84"/>
      <c r="F39" s="84"/>
      <c r="G39" s="84">
        <f t="shared" si="5"/>
        <v>0</v>
      </c>
    </row>
    <row r="40" spans="1:7" x14ac:dyDescent="0.2">
      <c r="A40" s="149"/>
      <c r="B40" s="84"/>
      <c r="C40" s="84"/>
      <c r="D40" s="84"/>
      <c r="E40" s="84"/>
      <c r="F40" s="84"/>
      <c r="G40" s="84"/>
    </row>
    <row r="41" spans="1:7" x14ac:dyDescent="0.2">
      <c r="A41" s="147" t="s">
        <v>508</v>
      </c>
      <c r="B41" s="86">
        <f>SUM(B42:B45)</f>
        <v>0</v>
      </c>
      <c r="C41" s="86">
        <f>SUM(C42:C45)</f>
        <v>0</v>
      </c>
      <c r="D41" s="86">
        <f>SUM(D42:D45)</f>
        <v>0</v>
      </c>
      <c r="E41" s="86">
        <f>SUM(E42:E45)</f>
        <v>0</v>
      </c>
      <c r="F41" s="86">
        <f>SUM(F42:F45)</f>
        <v>0</v>
      </c>
      <c r="G41" s="86">
        <f>D41-E41</f>
        <v>0</v>
      </c>
    </row>
    <row r="42" spans="1:7" x14ac:dyDescent="0.2">
      <c r="A42" s="148" t="s">
        <v>509</v>
      </c>
      <c r="B42" s="84"/>
      <c r="C42" s="84"/>
      <c r="D42" s="84">
        <f>B42+C42</f>
        <v>0</v>
      </c>
      <c r="E42" s="84"/>
      <c r="F42" s="84"/>
      <c r="G42" s="84">
        <f>D42-E42</f>
        <v>0</v>
      </c>
    </row>
    <row r="43" spans="1:7" ht="24" x14ac:dyDescent="0.2">
      <c r="A43" s="26" t="s">
        <v>510</v>
      </c>
      <c r="B43" s="84"/>
      <c r="C43" s="84"/>
      <c r="D43" s="84">
        <f>B43+C43</f>
        <v>0</v>
      </c>
      <c r="E43" s="84"/>
      <c r="F43" s="84"/>
      <c r="G43" s="84">
        <f>D43-E43</f>
        <v>0</v>
      </c>
    </row>
    <row r="44" spans="1:7" x14ac:dyDescent="0.2">
      <c r="A44" s="148" t="s">
        <v>511</v>
      </c>
      <c r="B44" s="84"/>
      <c r="C44" s="84"/>
      <c r="D44" s="84">
        <f>B44+C44</f>
        <v>0</v>
      </c>
      <c r="E44" s="84"/>
      <c r="F44" s="84"/>
      <c r="G44" s="84">
        <f>D44-E44</f>
        <v>0</v>
      </c>
    </row>
    <row r="45" spans="1:7" x14ac:dyDescent="0.2">
      <c r="A45" s="148" t="s">
        <v>512</v>
      </c>
      <c r="B45" s="84"/>
      <c r="C45" s="84"/>
      <c r="D45" s="84">
        <f>B45+C45</f>
        <v>0</v>
      </c>
      <c r="E45" s="84"/>
      <c r="F45" s="84"/>
      <c r="G45" s="84">
        <f>D45-E45</f>
        <v>0</v>
      </c>
    </row>
    <row r="46" spans="1:7" x14ac:dyDescent="0.2">
      <c r="A46" s="149"/>
      <c r="B46" s="84"/>
      <c r="C46" s="84"/>
      <c r="D46" s="84"/>
      <c r="E46" s="84"/>
      <c r="F46" s="84"/>
      <c r="G46" s="84"/>
    </row>
    <row r="47" spans="1:7" x14ac:dyDescent="0.2">
      <c r="A47" s="147" t="s">
        <v>513</v>
      </c>
      <c r="B47" s="86">
        <f>B48+B58+B67+B78</f>
        <v>8104000</v>
      </c>
      <c r="C47" s="86">
        <f>C48+C58+C67+C78</f>
        <v>1273146.8500000001</v>
      </c>
      <c r="D47" s="86">
        <f>D48+D58+D67+D78</f>
        <v>9377146.8499999996</v>
      </c>
      <c r="E47" s="86">
        <f>E48+E58+E67+E78</f>
        <v>9348983.6400000006</v>
      </c>
      <c r="F47" s="86">
        <f>F48+F58+F67+F78</f>
        <v>9348983.6400000006</v>
      </c>
      <c r="G47" s="86">
        <f t="shared" ref="G47:G82" si="7">D47-E47</f>
        <v>28163.209999999031</v>
      </c>
    </row>
    <row r="48" spans="1:7" x14ac:dyDescent="0.2">
      <c r="A48" s="147" t="s">
        <v>481</v>
      </c>
      <c r="B48" s="86">
        <f>SUM(B49:B56)</f>
        <v>0</v>
      </c>
      <c r="C48" s="86">
        <f>SUM(C49:C56)</f>
        <v>0</v>
      </c>
      <c r="D48" s="86">
        <f>SUM(D49:D56)</f>
        <v>0</v>
      </c>
      <c r="E48" s="86">
        <f>SUM(E49:E56)</f>
        <v>0</v>
      </c>
      <c r="F48" s="86">
        <f>SUM(F49:F56)</f>
        <v>0</v>
      </c>
      <c r="G48" s="86">
        <f t="shared" si="7"/>
        <v>0</v>
      </c>
    </row>
    <row r="49" spans="1:7" x14ac:dyDescent="0.2">
      <c r="A49" s="148" t="s">
        <v>482</v>
      </c>
      <c r="B49" s="84"/>
      <c r="C49" s="84"/>
      <c r="D49" s="84">
        <f>B49+C49</f>
        <v>0</v>
      </c>
      <c r="E49" s="84"/>
      <c r="F49" s="84"/>
      <c r="G49" s="84">
        <f t="shared" si="7"/>
        <v>0</v>
      </c>
    </row>
    <row r="50" spans="1:7" x14ac:dyDescent="0.2">
      <c r="A50" s="148" t="s">
        <v>483</v>
      </c>
      <c r="B50" s="84"/>
      <c r="C50" s="84"/>
      <c r="D50" s="84">
        <f t="shared" ref="D50:D56" si="8">B50+C50</f>
        <v>0</v>
      </c>
      <c r="E50" s="84"/>
      <c r="F50" s="84"/>
      <c r="G50" s="84">
        <f t="shared" si="7"/>
        <v>0</v>
      </c>
    </row>
    <row r="51" spans="1:7" x14ac:dyDescent="0.2">
      <c r="A51" s="148" t="s">
        <v>484</v>
      </c>
      <c r="B51" s="84"/>
      <c r="C51" s="84"/>
      <c r="D51" s="84">
        <f t="shared" si="8"/>
        <v>0</v>
      </c>
      <c r="E51" s="84"/>
      <c r="F51" s="84"/>
      <c r="G51" s="84">
        <f t="shared" si="7"/>
        <v>0</v>
      </c>
    </row>
    <row r="52" spans="1:7" x14ac:dyDescent="0.2">
      <c r="A52" s="148" t="s">
        <v>485</v>
      </c>
      <c r="B52" s="84"/>
      <c r="C52" s="84"/>
      <c r="D52" s="84">
        <f t="shared" si="8"/>
        <v>0</v>
      </c>
      <c r="E52" s="84"/>
      <c r="F52" s="84"/>
      <c r="G52" s="84">
        <f t="shared" si="7"/>
        <v>0</v>
      </c>
    </row>
    <row r="53" spans="1:7" x14ac:dyDescent="0.2">
      <c r="A53" s="148" t="s">
        <v>486</v>
      </c>
      <c r="B53" s="84"/>
      <c r="C53" s="84"/>
      <c r="D53" s="84">
        <f t="shared" si="8"/>
        <v>0</v>
      </c>
      <c r="E53" s="84"/>
      <c r="F53" s="84"/>
      <c r="G53" s="84">
        <f t="shared" si="7"/>
        <v>0</v>
      </c>
    </row>
    <row r="54" spans="1:7" x14ac:dyDescent="0.2">
      <c r="A54" s="148" t="s">
        <v>487</v>
      </c>
      <c r="B54" s="84"/>
      <c r="C54" s="84"/>
      <c r="D54" s="84">
        <f t="shared" si="8"/>
        <v>0</v>
      </c>
      <c r="E54" s="84"/>
      <c r="F54" s="84"/>
      <c r="G54" s="84">
        <f t="shared" si="7"/>
        <v>0</v>
      </c>
    </row>
    <row r="55" spans="1:7" x14ac:dyDescent="0.2">
      <c r="A55" s="148" t="s">
        <v>488</v>
      </c>
      <c r="B55" s="84"/>
      <c r="C55" s="84"/>
      <c r="D55" s="84">
        <f t="shared" si="8"/>
        <v>0</v>
      </c>
      <c r="E55" s="84"/>
      <c r="F55" s="84"/>
      <c r="G55" s="84">
        <f t="shared" si="7"/>
        <v>0</v>
      </c>
    </row>
    <row r="56" spans="1:7" x14ac:dyDescent="0.2">
      <c r="A56" s="148" t="s">
        <v>489</v>
      </c>
      <c r="B56" s="84"/>
      <c r="C56" s="84"/>
      <c r="D56" s="84">
        <f t="shared" si="8"/>
        <v>0</v>
      </c>
      <c r="E56" s="84"/>
      <c r="F56" s="84"/>
      <c r="G56" s="84">
        <f t="shared" si="7"/>
        <v>0</v>
      </c>
    </row>
    <row r="57" spans="1:7" x14ac:dyDescent="0.2">
      <c r="A57" s="149"/>
      <c r="B57" s="84"/>
      <c r="C57" s="84"/>
      <c r="D57" s="84"/>
      <c r="E57" s="84"/>
      <c r="F57" s="84"/>
      <c r="G57" s="84"/>
    </row>
    <row r="58" spans="1:7" x14ac:dyDescent="0.2">
      <c r="A58" s="147" t="s">
        <v>490</v>
      </c>
      <c r="B58" s="86">
        <f>SUM(B59:B65)</f>
        <v>8104000</v>
      </c>
      <c r="C58" s="86">
        <f>SUM(C59:C65)</f>
        <v>1273146.8500000001</v>
      </c>
      <c r="D58" s="86">
        <f>SUM(D59:D65)</f>
        <v>9377146.8499999996</v>
      </c>
      <c r="E58" s="86">
        <f>SUM(E59:E65)</f>
        <v>9348983.6400000006</v>
      </c>
      <c r="F58" s="86">
        <f>SUM(F59:F65)</f>
        <v>9348983.6400000006</v>
      </c>
      <c r="G58" s="86">
        <f t="shared" si="7"/>
        <v>28163.209999999031</v>
      </c>
    </row>
    <row r="59" spans="1:7" x14ac:dyDescent="0.2">
      <c r="A59" s="148" t="s">
        <v>491</v>
      </c>
      <c r="B59" s="84"/>
      <c r="C59" s="84"/>
      <c r="D59" s="84">
        <f>B59+C59</f>
        <v>0</v>
      </c>
      <c r="E59" s="84"/>
      <c r="F59" s="84"/>
      <c r="G59" s="84">
        <f t="shared" si="7"/>
        <v>0</v>
      </c>
    </row>
    <row r="60" spans="1:7" x14ac:dyDescent="0.2">
      <c r="A60" s="148" t="s">
        <v>492</v>
      </c>
      <c r="B60" s="84"/>
      <c r="C60" s="84"/>
      <c r="D60" s="84">
        <f t="shared" ref="D60:D65" si="9">B60+C60</f>
        <v>0</v>
      </c>
      <c r="E60" s="84"/>
      <c r="F60" s="84"/>
      <c r="G60" s="84">
        <f t="shared" si="7"/>
        <v>0</v>
      </c>
    </row>
    <row r="61" spans="1:7" x14ac:dyDescent="0.2">
      <c r="A61" s="148" t="s">
        <v>493</v>
      </c>
      <c r="B61" s="84"/>
      <c r="C61" s="84"/>
      <c r="D61" s="84">
        <f t="shared" si="9"/>
        <v>0</v>
      </c>
      <c r="E61" s="84"/>
      <c r="F61" s="84"/>
      <c r="G61" s="84">
        <f t="shared" si="7"/>
        <v>0</v>
      </c>
    </row>
    <row r="62" spans="1:7" x14ac:dyDescent="0.2">
      <c r="A62" s="148" t="s">
        <v>494</v>
      </c>
      <c r="B62" s="84"/>
      <c r="C62" s="84"/>
      <c r="D62" s="84">
        <f t="shared" si="9"/>
        <v>0</v>
      </c>
      <c r="E62" s="84"/>
      <c r="F62" s="84"/>
      <c r="G62" s="84">
        <f t="shared" si="7"/>
        <v>0</v>
      </c>
    </row>
    <row r="63" spans="1:7" x14ac:dyDescent="0.2">
      <c r="A63" s="148" t="s">
        <v>495</v>
      </c>
      <c r="B63" s="84">
        <v>8104000</v>
      </c>
      <c r="C63" s="84">
        <v>1273146.8500000001</v>
      </c>
      <c r="D63" s="84">
        <f t="shared" si="9"/>
        <v>9377146.8499999996</v>
      </c>
      <c r="E63" s="84">
        <v>9348983.6400000006</v>
      </c>
      <c r="F63" s="84">
        <v>9348983.6400000006</v>
      </c>
      <c r="G63" s="84">
        <f t="shared" si="7"/>
        <v>28163.209999999031</v>
      </c>
    </row>
    <row r="64" spans="1:7" x14ac:dyDescent="0.2">
      <c r="A64" s="148" t="s">
        <v>496</v>
      </c>
      <c r="B64" s="84"/>
      <c r="C64" s="84"/>
      <c r="D64" s="84">
        <f t="shared" si="9"/>
        <v>0</v>
      </c>
      <c r="E64" s="84"/>
      <c r="F64" s="84"/>
      <c r="G64" s="84">
        <f t="shared" si="7"/>
        <v>0</v>
      </c>
    </row>
    <row r="65" spans="1:7" x14ac:dyDescent="0.2">
      <c r="A65" s="148" t="s">
        <v>497</v>
      </c>
      <c r="B65" s="84"/>
      <c r="C65" s="84"/>
      <c r="D65" s="84">
        <f t="shared" si="9"/>
        <v>0</v>
      </c>
      <c r="E65" s="84"/>
      <c r="F65" s="84"/>
      <c r="G65" s="84">
        <f t="shared" si="7"/>
        <v>0</v>
      </c>
    </row>
    <row r="66" spans="1:7" x14ac:dyDescent="0.2">
      <c r="A66" s="149"/>
      <c r="B66" s="84"/>
      <c r="C66" s="84"/>
      <c r="D66" s="84"/>
      <c r="E66" s="84"/>
      <c r="F66" s="84"/>
      <c r="G66" s="84"/>
    </row>
    <row r="67" spans="1:7" x14ac:dyDescent="0.2">
      <c r="A67" s="147" t="s">
        <v>498</v>
      </c>
      <c r="B67" s="86">
        <f>SUM(B68:B76)</f>
        <v>0</v>
      </c>
      <c r="C67" s="86">
        <f>SUM(C68:C76)</f>
        <v>0</v>
      </c>
      <c r="D67" s="86">
        <f>SUM(D68:D76)</f>
        <v>0</v>
      </c>
      <c r="E67" s="86">
        <f>SUM(E68:E76)</f>
        <v>0</v>
      </c>
      <c r="F67" s="86">
        <f>SUM(F68:F76)</f>
        <v>0</v>
      </c>
      <c r="G67" s="86">
        <f t="shared" si="7"/>
        <v>0</v>
      </c>
    </row>
    <row r="68" spans="1:7" x14ac:dyDescent="0.2">
      <c r="A68" s="148" t="s">
        <v>499</v>
      </c>
      <c r="B68" s="84"/>
      <c r="C68" s="84"/>
      <c r="D68" s="84">
        <f>B68+C68</f>
        <v>0</v>
      </c>
      <c r="E68" s="84"/>
      <c r="F68" s="84"/>
      <c r="G68" s="84">
        <f t="shared" si="7"/>
        <v>0</v>
      </c>
    </row>
    <row r="69" spans="1:7" x14ac:dyDescent="0.2">
      <c r="A69" s="148" t="s">
        <v>500</v>
      </c>
      <c r="B69" s="84"/>
      <c r="C69" s="84"/>
      <c r="D69" s="84">
        <f t="shared" ref="D69:D76" si="10">B69+C69</f>
        <v>0</v>
      </c>
      <c r="E69" s="84"/>
      <c r="F69" s="84"/>
      <c r="G69" s="84">
        <f t="shared" si="7"/>
        <v>0</v>
      </c>
    </row>
    <row r="70" spans="1:7" x14ac:dyDescent="0.2">
      <c r="A70" s="148" t="s">
        <v>501</v>
      </c>
      <c r="B70" s="84"/>
      <c r="C70" s="84"/>
      <c r="D70" s="84">
        <f t="shared" si="10"/>
        <v>0</v>
      </c>
      <c r="E70" s="84"/>
      <c r="F70" s="84"/>
      <c r="G70" s="84">
        <f t="shared" si="7"/>
        <v>0</v>
      </c>
    </row>
    <row r="71" spans="1:7" x14ac:dyDescent="0.2">
      <c r="A71" s="148" t="s">
        <v>502</v>
      </c>
      <c r="B71" s="84"/>
      <c r="C71" s="84"/>
      <c r="D71" s="84">
        <f t="shared" si="10"/>
        <v>0</v>
      </c>
      <c r="E71" s="84"/>
      <c r="F71" s="84"/>
      <c r="G71" s="84">
        <f t="shared" si="7"/>
        <v>0</v>
      </c>
    </row>
    <row r="72" spans="1:7" x14ac:dyDescent="0.2">
      <c r="A72" s="148" t="s">
        <v>503</v>
      </c>
      <c r="B72" s="84"/>
      <c r="C72" s="84"/>
      <c r="D72" s="84">
        <f t="shared" si="10"/>
        <v>0</v>
      </c>
      <c r="E72" s="84"/>
      <c r="F72" s="84"/>
      <c r="G72" s="84">
        <f t="shared" si="7"/>
        <v>0</v>
      </c>
    </row>
    <row r="73" spans="1:7" x14ac:dyDescent="0.2">
      <c r="A73" s="148" t="s">
        <v>504</v>
      </c>
      <c r="B73" s="84"/>
      <c r="C73" s="84"/>
      <c r="D73" s="84">
        <f t="shared" si="10"/>
        <v>0</v>
      </c>
      <c r="E73" s="84"/>
      <c r="F73" s="84"/>
      <c r="G73" s="84">
        <f t="shared" si="7"/>
        <v>0</v>
      </c>
    </row>
    <row r="74" spans="1:7" x14ac:dyDescent="0.2">
      <c r="A74" s="148" t="s">
        <v>505</v>
      </c>
      <c r="B74" s="84"/>
      <c r="C74" s="84"/>
      <c r="D74" s="84">
        <f t="shared" si="10"/>
        <v>0</v>
      </c>
      <c r="E74" s="84"/>
      <c r="F74" s="84"/>
      <c r="G74" s="84">
        <f t="shared" si="7"/>
        <v>0</v>
      </c>
    </row>
    <row r="75" spans="1:7" x14ac:dyDescent="0.2">
      <c r="A75" s="148" t="s">
        <v>506</v>
      </c>
      <c r="B75" s="84"/>
      <c r="C75" s="84"/>
      <c r="D75" s="84">
        <f t="shared" si="10"/>
        <v>0</v>
      </c>
      <c r="E75" s="84"/>
      <c r="F75" s="84"/>
      <c r="G75" s="84">
        <f t="shared" si="7"/>
        <v>0</v>
      </c>
    </row>
    <row r="76" spans="1:7" x14ac:dyDescent="0.2">
      <c r="A76" s="150" t="s">
        <v>507</v>
      </c>
      <c r="B76" s="151"/>
      <c r="C76" s="151"/>
      <c r="D76" s="151">
        <f t="shared" si="10"/>
        <v>0</v>
      </c>
      <c r="E76" s="151"/>
      <c r="F76" s="151"/>
      <c r="G76" s="151">
        <f t="shared" si="7"/>
        <v>0</v>
      </c>
    </row>
    <row r="77" spans="1:7" x14ac:dyDescent="0.2">
      <c r="A77" s="149"/>
      <c r="B77" s="84"/>
      <c r="C77" s="84"/>
      <c r="D77" s="84"/>
      <c r="E77" s="84"/>
      <c r="F77" s="84"/>
      <c r="G77" s="84"/>
    </row>
    <row r="78" spans="1:7" x14ac:dyDescent="0.2">
      <c r="A78" s="147" t="s">
        <v>508</v>
      </c>
      <c r="B78" s="86">
        <f>SUM(B79:B82)</f>
        <v>0</v>
      </c>
      <c r="C78" s="86">
        <f>SUM(C79:C82)</f>
        <v>0</v>
      </c>
      <c r="D78" s="86">
        <f>SUM(D79:D82)</f>
        <v>0</v>
      </c>
      <c r="E78" s="86">
        <f>SUM(E79:E82)</f>
        <v>0</v>
      </c>
      <c r="F78" s="86">
        <f>SUM(F79:F82)</f>
        <v>0</v>
      </c>
      <c r="G78" s="86">
        <f t="shared" si="7"/>
        <v>0</v>
      </c>
    </row>
    <row r="79" spans="1:7" x14ac:dyDescent="0.2">
      <c r="A79" s="148" t="s">
        <v>509</v>
      </c>
      <c r="B79" s="84"/>
      <c r="C79" s="84"/>
      <c r="D79" s="84">
        <f>B79+C79</f>
        <v>0</v>
      </c>
      <c r="E79" s="84"/>
      <c r="F79" s="84"/>
      <c r="G79" s="84">
        <f t="shared" si="7"/>
        <v>0</v>
      </c>
    </row>
    <row r="80" spans="1:7" ht="24" x14ac:dyDescent="0.2">
      <c r="A80" s="26" t="s">
        <v>510</v>
      </c>
      <c r="B80" s="84"/>
      <c r="C80" s="84"/>
      <c r="D80" s="84">
        <f>B80+C80</f>
        <v>0</v>
      </c>
      <c r="E80" s="84"/>
      <c r="F80" s="84"/>
      <c r="G80" s="84">
        <f t="shared" si="7"/>
        <v>0</v>
      </c>
    </row>
    <row r="81" spans="1:7" x14ac:dyDescent="0.2">
      <c r="A81" s="148" t="s">
        <v>511</v>
      </c>
      <c r="B81" s="84"/>
      <c r="C81" s="84"/>
      <c r="D81" s="84">
        <f>B81+C81</f>
        <v>0</v>
      </c>
      <c r="E81" s="84"/>
      <c r="F81" s="84"/>
      <c r="G81" s="84">
        <f t="shared" si="7"/>
        <v>0</v>
      </c>
    </row>
    <row r="82" spans="1:7" x14ac:dyDescent="0.2">
      <c r="A82" s="148" t="s">
        <v>512</v>
      </c>
      <c r="B82" s="84"/>
      <c r="C82" s="84"/>
      <c r="D82" s="84">
        <f>B82+C82</f>
        <v>0</v>
      </c>
      <c r="E82" s="84"/>
      <c r="F82" s="84"/>
      <c r="G82" s="84">
        <f t="shared" si="7"/>
        <v>0</v>
      </c>
    </row>
    <row r="83" spans="1:7" x14ac:dyDescent="0.2">
      <c r="A83" s="149"/>
      <c r="B83" s="84"/>
      <c r="C83" s="84"/>
      <c r="D83" s="84"/>
      <c r="E83" s="84"/>
      <c r="F83" s="84"/>
      <c r="G83" s="84"/>
    </row>
    <row r="84" spans="1:7" x14ac:dyDescent="0.2">
      <c r="A84" s="147" t="s">
        <v>470</v>
      </c>
      <c r="B84" s="86">
        <f t="shared" ref="B84:G84" si="11">B10+B47</f>
        <v>19882000</v>
      </c>
      <c r="C84" s="86">
        <f t="shared" si="11"/>
        <v>1378032.6500000001</v>
      </c>
      <c r="D84" s="86">
        <f t="shared" si="11"/>
        <v>21260032.649999999</v>
      </c>
      <c r="E84" s="86">
        <f t="shared" si="11"/>
        <v>21231869.440000001</v>
      </c>
      <c r="F84" s="86">
        <f t="shared" si="11"/>
        <v>21231869.420000002</v>
      </c>
      <c r="G84" s="86">
        <f t="shared" si="11"/>
        <v>28163.209999999031</v>
      </c>
    </row>
    <row r="85" spans="1:7" ht="13.5" thickBot="1" x14ac:dyDescent="0.25">
      <c r="A85" s="152"/>
      <c r="B85" s="153"/>
      <c r="C85" s="153"/>
      <c r="D85" s="153"/>
      <c r="E85" s="153"/>
      <c r="F85" s="153"/>
      <c r="G85" s="153"/>
    </row>
  </sheetData>
  <mergeCells count="8">
    <mergeCell ref="A6:A8"/>
    <mergeCell ref="B6:F7"/>
    <mergeCell ref="G6:G8"/>
    <mergeCell ref="A1:G1"/>
    <mergeCell ref="A2:G2"/>
    <mergeCell ref="A3:G3"/>
    <mergeCell ref="A4:G4"/>
    <mergeCell ref="A5:G5"/>
  </mergeCells>
  <pageMargins left="0.7" right="0.7" top="0.75" bottom="0.75" header="0.3" footer="0.3"/>
  <pageSetup scale="62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9"/>
  <sheetViews>
    <sheetView showGridLines="0" topLeftCell="A29" workbookViewId="0">
      <selection activeCell="I48" sqref="I48"/>
    </sheetView>
  </sheetViews>
  <sheetFormatPr baseColWidth="10" defaultRowHeight="12.75" x14ac:dyDescent="0.25"/>
  <cols>
    <col min="1" max="1" width="7.140625" style="155" customWidth="1"/>
    <col min="2" max="2" width="20.5703125" style="155" customWidth="1"/>
    <col min="3" max="3" width="67.85546875" style="155" customWidth="1"/>
    <col min="4" max="4" width="17.5703125" style="155" customWidth="1"/>
    <col min="5" max="5" width="17.28515625" style="155" customWidth="1"/>
    <col min="6" max="6" width="17.85546875" style="155" customWidth="1"/>
    <col min="7" max="7" width="18.140625" style="155" customWidth="1"/>
    <col min="8" max="8" width="16.28515625" style="155" customWidth="1"/>
    <col min="9" max="9" width="16" style="155" customWidth="1"/>
    <col min="10" max="10" width="6.85546875" style="155" customWidth="1"/>
    <col min="11" max="11" width="85" style="155" customWidth="1"/>
    <col min="12" max="240" width="6.85546875" style="155" customWidth="1"/>
    <col min="241" max="16384" width="11.42578125" style="155"/>
  </cols>
  <sheetData>
    <row r="1" spans="1:20" ht="0.75" customHeight="1" x14ac:dyDescent="0.25">
      <c r="A1" s="154"/>
      <c r="B1" s="154"/>
      <c r="C1" s="154"/>
      <c r="D1" s="154"/>
      <c r="E1" s="154"/>
      <c r="F1" s="154"/>
      <c r="G1" s="154"/>
      <c r="H1" s="154"/>
      <c r="I1" s="154"/>
    </row>
    <row r="2" spans="1:20" s="156" customFormat="1" x14ac:dyDescent="0.25">
      <c r="A2" s="368" t="s">
        <v>514</v>
      </c>
      <c r="B2" s="369"/>
      <c r="C2" s="369"/>
      <c r="D2" s="369"/>
      <c r="E2" s="369"/>
      <c r="F2" s="369"/>
      <c r="G2" s="369"/>
      <c r="H2" s="369"/>
      <c r="I2" s="370"/>
    </row>
    <row r="3" spans="1:20" x14ac:dyDescent="0.25">
      <c r="A3" s="371" t="s">
        <v>390</v>
      </c>
      <c r="B3" s="372"/>
      <c r="C3" s="372"/>
      <c r="D3" s="372"/>
      <c r="E3" s="372"/>
      <c r="F3" s="372"/>
      <c r="G3" s="372"/>
      <c r="H3" s="372"/>
      <c r="I3" s="373"/>
    </row>
    <row r="4" spans="1:20" s="156" customFormat="1" x14ac:dyDescent="0.25">
      <c r="A4" s="371" t="s">
        <v>515</v>
      </c>
      <c r="B4" s="372"/>
      <c r="C4" s="372"/>
      <c r="D4" s="372"/>
      <c r="E4" s="372"/>
      <c r="F4" s="372"/>
      <c r="G4" s="372"/>
      <c r="H4" s="372"/>
      <c r="I4" s="373"/>
    </row>
    <row r="5" spans="1:20" s="156" customFormat="1" x14ac:dyDescent="0.25">
      <c r="A5" s="374" t="s">
        <v>641</v>
      </c>
      <c r="B5" s="375"/>
      <c r="C5" s="375"/>
      <c r="D5" s="375"/>
      <c r="E5" s="375"/>
      <c r="F5" s="375"/>
      <c r="G5" s="375"/>
      <c r="H5" s="375"/>
      <c r="I5" s="376"/>
    </row>
    <row r="6" spans="1:20" x14ac:dyDescent="0.25">
      <c r="A6" s="377" t="s">
        <v>0</v>
      </c>
      <c r="B6" s="378"/>
      <c r="C6" s="378"/>
      <c r="D6" s="378"/>
      <c r="E6" s="378"/>
      <c r="F6" s="378"/>
      <c r="G6" s="378"/>
      <c r="H6" s="378"/>
      <c r="I6" s="379"/>
    </row>
    <row r="7" spans="1:20" ht="22.5" customHeight="1" x14ac:dyDescent="0.25">
      <c r="A7" s="380" t="s">
        <v>75</v>
      </c>
      <c r="B7" s="380"/>
      <c r="C7" s="380"/>
      <c r="D7" s="382" t="s">
        <v>81</v>
      </c>
      <c r="E7" s="383"/>
      <c r="F7" s="383"/>
      <c r="G7" s="383"/>
      <c r="H7" s="384"/>
      <c r="I7" s="385" t="s">
        <v>82</v>
      </c>
      <c r="M7" s="157"/>
      <c r="N7" s="157"/>
      <c r="O7" s="157"/>
      <c r="P7" s="157"/>
      <c r="Q7" s="157"/>
      <c r="R7" s="157"/>
      <c r="S7" s="157"/>
      <c r="T7" s="157"/>
    </row>
    <row r="8" spans="1:20" s="156" customFormat="1" ht="53.25" customHeight="1" thickBot="1" x14ac:dyDescent="0.3">
      <c r="A8" s="381"/>
      <c r="B8" s="381"/>
      <c r="C8" s="381"/>
      <c r="D8" s="158" t="s">
        <v>83</v>
      </c>
      <c r="E8" s="158" t="s">
        <v>516</v>
      </c>
      <c r="F8" s="158" t="s">
        <v>78</v>
      </c>
      <c r="G8" s="158" t="s">
        <v>74</v>
      </c>
      <c r="H8" s="159" t="s">
        <v>85</v>
      </c>
      <c r="I8" s="385"/>
    </row>
    <row r="9" spans="1:20" s="156" customFormat="1" ht="19.5" customHeight="1" x14ac:dyDescent="0.25">
      <c r="A9" s="160"/>
      <c r="B9" s="160"/>
      <c r="C9" s="161"/>
      <c r="D9" s="272"/>
      <c r="E9" s="273"/>
      <c r="F9" s="273"/>
      <c r="G9" s="273"/>
      <c r="H9" s="273"/>
      <c r="I9" s="274"/>
    </row>
    <row r="10" spans="1:20" s="156" customFormat="1" ht="30" customHeight="1" x14ac:dyDescent="0.25">
      <c r="A10" s="162" t="s">
        <v>517</v>
      </c>
      <c r="B10" s="162" t="s">
        <v>518</v>
      </c>
      <c r="C10" s="163"/>
      <c r="D10" s="275">
        <f>+D12+D14</f>
        <v>8297400</v>
      </c>
      <c r="E10" s="275">
        <f t="shared" ref="E10:H10" si="0">+E12+E14</f>
        <v>-1753849</v>
      </c>
      <c r="F10" s="275">
        <f t="shared" si="0"/>
        <v>6543551</v>
      </c>
      <c r="G10" s="275">
        <f t="shared" si="0"/>
        <v>6543551</v>
      </c>
      <c r="H10" s="275">
        <f t="shared" si="0"/>
        <v>6543551</v>
      </c>
      <c r="I10" s="275">
        <f t="shared" ref="I10" si="1">+I12+I18</f>
        <v>0</v>
      </c>
      <c r="J10" s="164"/>
    </row>
    <row r="11" spans="1:20" s="156" customFormat="1" x14ac:dyDescent="0.25">
      <c r="A11" s="165"/>
      <c r="B11" s="165"/>
      <c r="C11" s="166"/>
      <c r="D11" s="276"/>
      <c r="E11" s="277"/>
      <c r="F11" s="277"/>
      <c r="G11" s="277"/>
      <c r="H11" s="277"/>
      <c r="I11" s="278"/>
    </row>
    <row r="12" spans="1:20" s="169" customFormat="1" x14ac:dyDescent="0.25">
      <c r="A12" s="167" t="s">
        <v>89</v>
      </c>
      <c r="B12" s="167"/>
      <c r="C12" s="168" t="s">
        <v>519</v>
      </c>
      <c r="D12" s="279">
        <v>4407600</v>
      </c>
      <c r="E12" s="279">
        <v>-1124601</v>
      </c>
      <c r="F12" s="279">
        <v>3282999</v>
      </c>
      <c r="G12" s="279">
        <v>3282999</v>
      </c>
      <c r="H12" s="279">
        <v>3282999</v>
      </c>
      <c r="I12" s="280">
        <f>+F12-G12</f>
        <v>0</v>
      </c>
    </row>
    <row r="13" spans="1:20" ht="20.25" customHeight="1" x14ac:dyDescent="0.25">
      <c r="A13" s="170"/>
      <c r="B13" s="170"/>
      <c r="C13" s="171"/>
      <c r="D13" s="279"/>
      <c r="E13" s="279"/>
      <c r="F13" s="279"/>
      <c r="G13" s="279"/>
      <c r="H13" s="279"/>
      <c r="I13" s="280"/>
    </row>
    <row r="14" spans="1:20" ht="20.25" customHeight="1" x14ac:dyDescent="0.25">
      <c r="A14" s="167" t="s">
        <v>90</v>
      </c>
      <c r="B14" s="167"/>
      <c r="C14" s="168" t="s">
        <v>520</v>
      </c>
      <c r="D14" s="279">
        <v>3889800</v>
      </c>
      <c r="E14" s="279">
        <v>-629248</v>
      </c>
      <c r="F14" s="279">
        <v>3260552</v>
      </c>
      <c r="G14" s="279">
        <v>3260552</v>
      </c>
      <c r="H14" s="279">
        <v>3260552</v>
      </c>
      <c r="I14" s="280">
        <f>+F14-G14</f>
        <v>0</v>
      </c>
    </row>
    <row r="15" spans="1:20" ht="20.25" customHeight="1" x14ac:dyDescent="0.25">
      <c r="A15" s="170"/>
      <c r="B15" s="170"/>
      <c r="C15" s="171"/>
      <c r="D15" s="281"/>
      <c r="E15" s="281"/>
      <c r="F15" s="281"/>
      <c r="G15" s="281"/>
      <c r="H15" s="281"/>
      <c r="I15" s="282"/>
    </row>
    <row r="16" spans="1:20" ht="20.25" customHeight="1" x14ac:dyDescent="0.25">
      <c r="A16" s="167" t="s">
        <v>521</v>
      </c>
      <c r="B16" s="167"/>
      <c r="C16" s="168" t="s">
        <v>522</v>
      </c>
      <c r="D16" s="281"/>
      <c r="E16" s="281"/>
      <c r="F16" s="281"/>
      <c r="G16" s="281"/>
      <c r="H16" s="281"/>
      <c r="I16" s="282"/>
    </row>
    <row r="17" spans="1:9" ht="10.5" customHeight="1" x14ac:dyDescent="0.25">
      <c r="A17" s="167"/>
      <c r="B17" s="172"/>
      <c r="C17" s="168"/>
      <c r="D17" s="281"/>
      <c r="E17" s="281"/>
      <c r="F17" s="281"/>
      <c r="G17" s="281"/>
      <c r="H17" s="281"/>
      <c r="I17" s="282"/>
    </row>
    <row r="18" spans="1:9" s="169" customFormat="1" ht="25.5" customHeight="1" x14ac:dyDescent="0.25">
      <c r="A18" s="167"/>
      <c r="B18" s="172"/>
      <c r="C18" s="168" t="s">
        <v>523</v>
      </c>
      <c r="D18" s="279"/>
      <c r="E18" s="279"/>
      <c r="F18" s="279"/>
      <c r="G18" s="279"/>
      <c r="H18" s="279"/>
      <c r="I18" s="280"/>
    </row>
    <row r="19" spans="1:9" s="169" customFormat="1" ht="25.5" customHeight="1" x14ac:dyDescent="0.25">
      <c r="A19" s="170"/>
      <c r="B19" s="170"/>
      <c r="C19" s="168" t="s">
        <v>524</v>
      </c>
      <c r="D19" s="279"/>
      <c r="E19" s="279"/>
      <c r="F19" s="279"/>
      <c r="G19" s="279"/>
      <c r="H19" s="279"/>
      <c r="I19" s="280"/>
    </row>
    <row r="20" spans="1:9" s="169" customFormat="1" x14ac:dyDescent="0.25">
      <c r="A20" s="170"/>
      <c r="B20" s="170"/>
      <c r="C20" s="168"/>
      <c r="D20" s="281"/>
      <c r="E20" s="281"/>
      <c r="F20" s="281"/>
      <c r="G20" s="281"/>
      <c r="H20" s="281"/>
      <c r="I20" s="282"/>
    </row>
    <row r="21" spans="1:9" s="169" customFormat="1" ht="25.5" customHeight="1" x14ac:dyDescent="0.25">
      <c r="A21" s="167" t="s">
        <v>525</v>
      </c>
      <c r="B21" s="167"/>
      <c r="C21" s="168" t="s">
        <v>526</v>
      </c>
      <c r="D21" s="279"/>
      <c r="E21" s="279"/>
      <c r="F21" s="279"/>
      <c r="G21" s="279"/>
      <c r="H21" s="279"/>
      <c r="I21" s="280"/>
    </row>
    <row r="22" spans="1:9" s="169" customFormat="1" ht="25.5" customHeight="1" x14ac:dyDescent="0.25">
      <c r="A22" s="167"/>
      <c r="B22" s="167"/>
      <c r="C22" s="168"/>
      <c r="D22" s="281"/>
      <c r="E22" s="281"/>
      <c r="F22" s="281"/>
      <c r="G22" s="281"/>
      <c r="H22" s="281"/>
      <c r="I22" s="282"/>
    </row>
    <row r="23" spans="1:9" s="169" customFormat="1" ht="39" customHeight="1" x14ac:dyDescent="0.25">
      <c r="A23" s="167" t="s">
        <v>527</v>
      </c>
      <c r="B23" s="167"/>
      <c r="C23" s="173" t="s">
        <v>528</v>
      </c>
      <c r="D23" s="281">
        <f>SUM(D24:D25)</f>
        <v>0</v>
      </c>
      <c r="E23" s="281">
        <v>0</v>
      </c>
      <c r="F23" s="281">
        <f t="shared" ref="F23" si="2">D23-E23</f>
        <v>0</v>
      </c>
      <c r="G23" s="281">
        <v>0</v>
      </c>
      <c r="H23" s="281">
        <v>0</v>
      </c>
      <c r="I23" s="282">
        <f t="shared" ref="I23" si="3">F23-G23</f>
        <v>0</v>
      </c>
    </row>
    <row r="24" spans="1:9" s="169" customFormat="1" ht="25.5" customHeight="1" x14ac:dyDescent="0.25">
      <c r="A24" s="167"/>
      <c r="B24" s="167"/>
      <c r="C24" s="168" t="s">
        <v>529</v>
      </c>
      <c r="D24" s="279"/>
      <c r="E24" s="279"/>
      <c r="F24" s="279"/>
      <c r="G24" s="279"/>
      <c r="H24" s="279"/>
      <c r="I24" s="280"/>
    </row>
    <row r="25" spans="1:9" s="169" customFormat="1" ht="25.5" customHeight="1" x14ac:dyDescent="0.25">
      <c r="A25" s="167"/>
      <c r="B25" s="167"/>
      <c r="C25" s="168" t="s">
        <v>530</v>
      </c>
      <c r="D25" s="279"/>
      <c r="E25" s="279"/>
      <c r="F25" s="279"/>
      <c r="G25" s="279"/>
      <c r="H25" s="279"/>
      <c r="I25" s="280"/>
    </row>
    <row r="26" spans="1:9" ht="20.25" customHeight="1" x14ac:dyDescent="0.25">
      <c r="A26" s="167"/>
      <c r="B26" s="167"/>
      <c r="C26" s="168"/>
      <c r="D26" s="279"/>
      <c r="E26" s="279"/>
      <c r="F26" s="279"/>
      <c r="G26" s="279"/>
      <c r="H26" s="279"/>
      <c r="I26" s="280"/>
    </row>
    <row r="27" spans="1:9" ht="20.25" customHeight="1" x14ac:dyDescent="0.25">
      <c r="A27" s="167" t="s">
        <v>531</v>
      </c>
      <c r="B27" s="167"/>
      <c r="C27" s="168" t="s">
        <v>532</v>
      </c>
      <c r="D27" s="279"/>
      <c r="E27" s="279"/>
      <c r="F27" s="279"/>
      <c r="G27" s="279"/>
      <c r="H27" s="279"/>
      <c r="I27" s="280"/>
    </row>
    <row r="28" spans="1:9" ht="20.25" customHeight="1" x14ac:dyDescent="0.25">
      <c r="A28" s="174"/>
      <c r="B28" s="174"/>
      <c r="C28" s="175"/>
      <c r="D28" s="283"/>
      <c r="E28" s="283"/>
      <c r="F28" s="283"/>
      <c r="G28" s="283"/>
      <c r="H28" s="283"/>
      <c r="I28" s="284"/>
    </row>
    <row r="29" spans="1:9" ht="27.75" customHeight="1" x14ac:dyDescent="0.25">
      <c r="A29" s="162" t="s">
        <v>533</v>
      </c>
      <c r="B29" s="162" t="s">
        <v>534</v>
      </c>
      <c r="C29" s="163"/>
      <c r="D29" s="275">
        <f>SUM(D31,D33,D35,D40,D42,D46)</f>
        <v>7055600</v>
      </c>
      <c r="E29" s="275">
        <f>+E31+E33</f>
        <v>727581</v>
      </c>
      <c r="F29" s="275">
        <f>D29+E29</f>
        <v>7783181</v>
      </c>
      <c r="G29" s="275">
        <f>SUM(G31,G33,G35,G40,G42,G46)</f>
        <v>7783181</v>
      </c>
      <c r="H29" s="275">
        <f>SUM(H31,H33,H35,H40,H42,H46)</f>
        <v>7783181</v>
      </c>
      <c r="I29" s="285">
        <f>+I31+I33</f>
        <v>0</v>
      </c>
    </row>
    <row r="30" spans="1:9" s="169" customFormat="1" x14ac:dyDescent="0.25">
      <c r="A30" s="165"/>
      <c r="B30" s="165"/>
      <c r="C30" s="166"/>
      <c r="D30" s="276"/>
      <c r="E30" s="277"/>
      <c r="F30" s="277"/>
      <c r="G30" s="277"/>
      <c r="H30" s="277"/>
      <c r="I30" s="280"/>
    </row>
    <row r="31" spans="1:9" s="176" customFormat="1" ht="25.5" customHeight="1" x14ac:dyDescent="0.25">
      <c r="A31" s="167" t="s">
        <v>89</v>
      </c>
      <c r="B31" s="167"/>
      <c r="C31" s="168" t="s">
        <v>519</v>
      </c>
      <c r="D31" s="279">
        <v>3855700</v>
      </c>
      <c r="E31" s="279">
        <v>273290</v>
      </c>
      <c r="F31" s="279">
        <f>+D31+E31</f>
        <v>4128990</v>
      </c>
      <c r="G31" s="279">
        <v>4128990</v>
      </c>
      <c r="H31" s="279">
        <v>4128990</v>
      </c>
      <c r="I31" s="280">
        <f>+F31-G31</f>
        <v>0</v>
      </c>
    </row>
    <row r="32" spans="1:9" s="176" customFormat="1" ht="25.5" customHeight="1" x14ac:dyDescent="0.25">
      <c r="A32" s="170"/>
      <c r="B32" s="170"/>
      <c r="C32" s="171"/>
      <c r="D32" s="279"/>
      <c r="E32" s="279"/>
      <c r="F32" s="279"/>
      <c r="G32" s="279"/>
      <c r="H32" s="279"/>
      <c r="I32" s="285"/>
    </row>
    <row r="33" spans="1:9" s="176" customFormat="1" ht="25.5" customHeight="1" x14ac:dyDescent="0.25">
      <c r="A33" s="167" t="s">
        <v>90</v>
      </c>
      <c r="B33" s="167"/>
      <c r="C33" s="168" t="s">
        <v>520</v>
      </c>
      <c r="D33" s="279">
        <v>3199900</v>
      </c>
      <c r="E33" s="279">
        <v>454291</v>
      </c>
      <c r="F33" s="279">
        <f>+D33+E33</f>
        <v>3654191</v>
      </c>
      <c r="G33" s="279">
        <v>3654191</v>
      </c>
      <c r="H33" s="279">
        <v>3654191</v>
      </c>
      <c r="I33" s="280">
        <f>+F33-G33</f>
        <v>0</v>
      </c>
    </row>
    <row r="34" spans="1:9" s="176" customFormat="1" ht="25.5" customHeight="1" x14ac:dyDescent="0.25">
      <c r="A34" s="170"/>
      <c r="B34" s="170"/>
      <c r="C34" s="171"/>
      <c r="D34" s="281"/>
      <c r="E34" s="281"/>
      <c r="F34" s="281"/>
      <c r="G34" s="281"/>
      <c r="H34" s="281"/>
      <c r="I34" s="282"/>
    </row>
    <row r="35" spans="1:9" s="176" customFormat="1" ht="25.5" customHeight="1" x14ac:dyDescent="0.25">
      <c r="A35" s="167" t="s">
        <v>521</v>
      </c>
      <c r="B35" s="167"/>
      <c r="C35" s="168" t="s">
        <v>522</v>
      </c>
      <c r="D35" s="281"/>
      <c r="E35" s="281"/>
      <c r="F35" s="281"/>
      <c r="G35" s="281"/>
      <c r="H35" s="281"/>
      <c r="I35" s="282"/>
    </row>
    <row r="36" spans="1:9" s="156" customFormat="1" ht="20.25" customHeight="1" x14ac:dyDescent="0.25">
      <c r="A36" s="167"/>
      <c r="B36" s="172"/>
      <c r="C36" s="168"/>
      <c r="D36" s="281"/>
      <c r="E36" s="281"/>
      <c r="F36" s="281"/>
      <c r="G36" s="281"/>
      <c r="H36" s="281"/>
      <c r="I36" s="282"/>
    </row>
    <row r="37" spans="1:9" s="156" customFormat="1" ht="20.25" customHeight="1" x14ac:dyDescent="0.25">
      <c r="A37" s="167"/>
      <c r="B37" s="167"/>
      <c r="C37" s="168" t="s">
        <v>535</v>
      </c>
      <c r="D37" s="279"/>
      <c r="E37" s="279"/>
      <c r="F37" s="279"/>
      <c r="G37" s="279"/>
      <c r="H37" s="279"/>
      <c r="I37" s="280"/>
    </row>
    <row r="38" spans="1:9" s="156" customFormat="1" ht="20.25" customHeight="1" x14ac:dyDescent="0.25">
      <c r="A38" s="170"/>
      <c r="B38" s="170"/>
      <c r="C38" s="168" t="s">
        <v>536</v>
      </c>
      <c r="D38" s="279"/>
      <c r="E38" s="279"/>
      <c r="F38" s="279"/>
      <c r="G38" s="279"/>
      <c r="H38" s="279"/>
      <c r="I38" s="280"/>
    </row>
    <row r="39" spans="1:9" s="156" customFormat="1" ht="20.25" customHeight="1" x14ac:dyDescent="0.25">
      <c r="A39" s="170"/>
      <c r="B39" s="170"/>
      <c r="C39" s="168"/>
      <c r="D39" s="281"/>
      <c r="E39" s="281"/>
      <c r="F39" s="281"/>
      <c r="G39" s="281"/>
      <c r="H39" s="281"/>
      <c r="I39" s="282"/>
    </row>
    <row r="40" spans="1:9" s="176" customFormat="1" x14ac:dyDescent="0.25">
      <c r="A40" s="167" t="s">
        <v>525</v>
      </c>
      <c r="B40" s="167"/>
      <c r="C40" s="168" t="s">
        <v>526</v>
      </c>
      <c r="D40" s="279"/>
      <c r="E40" s="279"/>
      <c r="F40" s="279"/>
      <c r="G40" s="279"/>
      <c r="H40" s="279"/>
      <c r="I40" s="280"/>
    </row>
    <row r="41" spans="1:9" s="156" customFormat="1" ht="20.25" customHeight="1" x14ac:dyDescent="0.25">
      <c r="A41" s="167"/>
      <c r="B41" s="167"/>
      <c r="C41" s="168"/>
      <c r="D41" s="281"/>
      <c r="E41" s="281"/>
      <c r="F41" s="281"/>
      <c r="G41" s="281"/>
      <c r="H41" s="281"/>
      <c r="I41" s="282"/>
    </row>
    <row r="42" spans="1:9" s="156" customFormat="1" ht="36" customHeight="1" x14ac:dyDescent="0.25">
      <c r="A42" s="167" t="s">
        <v>527</v>
      </c>
      <c r="B42" s="167"/>
      <c r="C42" s="173" t="s">
        <v>528</v>
      </c>
      <c r="D42" s="281">
        <f>SUM(D43:D44)</f>
        <v>0</v>
      </c>
      <c r="E42" s="281">
        <v>0</v>
      </c>
      <c r="F42" s="281">
        <f t="shared" ref="F42" si="4">D42-E42</f>
        <v>0</v>
      </c>
      <c r="G42" s="281">
        <v>0</v>
      </c>
      <c r="H42" s="281">
        <v>0</v>
      </c>
      <c r="I42" s="282">
        <f t="shared" ref="I42" si="5">F42-G42</f>
        <v>0</v>
      </c>
    </row>
    <row r="43" spans="1:9" s="156" customFormat="1" ht="20.25" customHeight="1" x14ac:dyDescent="0.25">
      <c r="A43" s="167"/>
      <c r="B43" s="167"/>
      <c r="C43" s="168" t="s">
        <v>529</v>
      </c>
      <c r="D43" s="279"/>
      <c r="E43" s="279"/>
      <c r="F43" s="279"/>
      <c r="G43" s="279"/>
      <c r="H43" s="279"/>
      <c r="I43" s="280"/>
    </row>
    <row r="44" spans="1:9" s="156" customFormat="1" ht="20.25" customHeight="1" x14ac:dyDescent="0.25">
      <c r="A44" s="167"/>
      <c r="B44" s="167"/>
      <c r="C44" s="168" t="s">
        <v>530</v>
      </c>
      <c r="D44" s="279"/>
      <c r="E44" s="279"/>
      <c r="F44" s="279"/>
      <c r="G44" s="279"/>
      <c r="H44" s="279"/>
      <c r="I44" s="280"/>
    </row>
    <row r="45" spans="1:9" s="176" customFormat="1" ht="25.5" customHeight="1" x14ac:dyDescent="0.25">
      <c r="A45" s="167"/>
      <c r="B45" s="167"/>
      <c r="C45" s="168"/>
      <c r="D45" s="279"/>
      <c r="E45" s="279"/>
      <c r="F45" s="279"/>
      <c r="G45" s="279"/>
      <c r="H45" s="279"/>
      <c r="I45" s="280"/>
    </row>
    <row r="46" spans="1:9" s="176" customFormat="1" ht="25.5" customHeight="1" x14ac:dyDescent="0.25">
      <c r="A46" s="167" t="s">
        <v>531</v>
      </c>
      <c r="B46" s="167"/>
      <c r="C46" s="168" t="s">
        <v>532</v>
      </c>
      <c r="D46" s="279"/>
      <c r="E46" s="279"/>
      <c r="F46" s="279"/>
      <c r="G46" s="279"/>
      <c r="H46" s="279"/>
      <c r="I46" s="280"/>
    </row>
    <row r="47" spans="1:9" s="169" customFormat="1" ht="25.5" customHeight="1" thickBot="1" x14ac:dyDescent="0.3">
      <c r="A47" s="174"/>
      <c r="B47" s="177"/>
      <c r="C47" s="178"/>
      <c r="D47" s="276"/>
      <c r="E47" s="283"/>
      <c r="F47" s="283"/>
      <c r="G47" s="283"/>
      <c r="H47" s="283"/>
      <c r="I47" s="284"/>
    </row>
    <row r="48" spans="1:9" s="169" customFormat="1" ht="25.5" customHeight="1" thickBot="1" x14ac:dyDescent="0.3">
      <c r="A48" s="179" t="s">
        <v>537</v>
      </c>
      <c r="B48" s="386" t="s">
        <v>538</v>
      </c>
      <c r="C48" s="386"/>
      <c r="D48" s="286">
        <f>SUM(D10,D29)</f>
        <v>15353000</v>
      </c>
      <c r="E48" s="286">
        <f>SUM(E10,E29)</f>
        <v>-1026268</v>
      </c>
      <c r="F48" s="286">
        <f>D48+E48</f>
        <v>14326732</v>
      </c>
      <c r="G48" s="286">
        <f>SUM(G29,G10)</f>
        <v>14326732</v>
      </c>
      <c r="H48" s="286">
        <f>SUM(H29,H10)</f>
        <v>14326732</v>
      </c>
      <c r="I48" s="286">
        <f>SUM(I29,I10)</f>
        <v>0</v>
      </c>
    </row>
    <row r="49" spans="1:9" x14ac:dyDescent="0.25">
      <c r="A49" s="180"/>
      <c r="B49" s="180"/>
      <c r="C49" s="180"/>
      <c r="D49" s="180"/>
      <c r="E49" s="180"/>
      <c r="F49" s="181"/>
      <c r="G49" s="180"/>
      <c r="H49" s="180"/>
      <c r="I49" s="180"/>
    </row>
    <row r="52" spans="1:9" x14ac:dyDescent="0.2">
      <c r="C52" s="97"/>
      <c r="D52" s="98"/>
      <c r="E52" s="97"/>
      <c r="F52" s="98"/>
      <c r="G52" s="97"/>
      <c r="H52" s="97"/>
    </row>
    <row r="53" spans="1:9" x14ac:dyDescent="0.2">
      <c r="C53" s="18"/>
      <c r="D53" s="97"/>
      <c r="E53" s="97"/>
      <c r="F53" s="340"/>
      <c r="G53" s="340"/>
      <c r="H53" s="340"/>
    </row>
    <row r="54" spans="1:9" x14ac:dyDescent="0.2">
      <c r="C54" s="18"/>
      <c r="D54" s="97"/>
      <c r="E54" s="97"/>
      <c r="F54" s="340"/>
      <c r="G54" s="340"/>
      <c r="H54" s="340"/>
    </row>
    <row r="55" spans="1:9" ht="37.5" customHeight="1" x14ac:dyDescent="0.25">
      <c r="A55" s="367"/>
      <c r="B55" s="367"/>
      <c r="C55" s="367"/>
      <c r="D55" s="367"/>
      <c r="E55" s="367"/>
      <c r="F55" s="367"/>
      <c r="G55" s="367"/>
      <c r="H55" s="367"/>
      <c r="I55" s="367"/>
    </row>
    <row r="56" spans="1:9" ht="22.5" customHeight="1" x14ac:dyDescent="0.25">
      <c r="A56" s="182"/>
      <c r="B56" s="182"/>
      <c r="C56" s="182"/>
      <c r="D56" s="182"/>
      <c r="E56" s="182"/>
      <c r="F56" s="182"/>
      <c r="G56" s="182"/>
      <c r="H56" s="182"/>
      <c r="I56" s="182"/>
    </row>
    <row r="57" spans="1:9" x14ac:dyDescent="0.25">
      <c r="A57" s="367"/>
      <c r="B57" s="367"/>
      <c r="C57" s="367"/>
      <c r="D57" s="367"/>
      <c r="E57" s="367"/>
      <c r="F57" s="367"/>
      <c r="G57" s="367"/>
      <c r="H57" s="367"/>
      <c r="I57" s="367"/>
    </row>
    <row r="58" spans="1:9" ht="27" customHeight="1" x14ac:dyDescent="0.25">
      <c r="A58" s="182"/>
      <c r="B58" s="182"/>
      <c r="C58" s="182"/>
      <c r="D58" s="182"/>
      <c r="E58" s="182"/>
      <c r="F58" s="182"/>
      <c r="G58" s="182"/>
      <c r="H58" s="182"/>
      <c r="I58" s="182"/>
    </row>
    <row r="59" spans="1:9" x14ac:dyDescent="0.25">
      <c r="A59" s="367"/>
      <c r="B59" s="367"/>
      <c r="C59" s="367"/>
      <c r="D59" s="367"/>
      <c r="E59" s="367"/>
      <c r="F59" s="367"/>
      <c r="G59" s="367"/>
      <c r="H59" s="367"/>
      <c r="I59" s="367"/>
    </row>
  </sheetData>
  <mergeCells count="14">
    <mergeCell ref="A59:I59"/>
    <mergeCell ref="A2:I2"/>
    <mergeCell ref="A3:I3"/>
    <mergeCell ref="A4:I4"/>
    <mergeCell ref="A5:I5"/>
    <mergeCell ref="A6:I6"/>
    <mergeCell ref="A7:C8"/>
    <mergeCell ref="D7:H7"/>
    <mergeCell ref="I7:I8"/>
    <mergeCell ref="B48:C48"/>
    <mergeCell ref="F53:H53"/>
    <mergeCell ref="F54:H54"/>
    <mergeCell ref="A55:I55"/>
    <mergeCell ref="A57:I57"/>
  </mergeCells>
  <pageMargins left="0.7" right="0.7" top="0.75" bottom="0.75" header="0.3" footer="0.3"/>
  <pageSetup scale="45" fitToHeight="0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4"/>
  <sheetViews>
    <sheetView showGridLines="0" topLeftCell="D1" workbookViewId="0">
      <selection activeCell="O21" sqref="O21"/>
    </sheetView>
  </sheetViews>
  <sheetFormatPr baseColWidth="10" defaultRowHeight="15" x14ac:dyDescent="0.25"/>
  <cols>
    <col min="1" max="1" width="5.85546875" customWidth="1"/>
    <col min="2" max="2" width="5.7109375" customWidth="1"/>
    <col min="3" max="3" width="4" customWidth="1"/>
    <col min="4" max="4" width="40" customWidth="1"/>
    <col min="5" max="5" width="2.85546875" customWidth="1"/>
    <col min="6" max="6" width="24.5703125" customWidth="1"/>
    <col min="7" max="7" width="1.85546875" customWidth="1"/>
    <col min="8" max="8" width="22.85546875" customWidth="1"/>
    <col min="9" max="9" width="19.5703125" customWidth="1"/>
    <col min="10" max="10" width="16.28515625" customWidth="1"/>
    <col min="11" max="11" width="18.140625" customWidth="1"/>
    <col min="12" max="12" width="30.7109375" bestFit="1" customWidth="1"/>
    <col min="257" max="257" width="5.85546875" customWidth="1"/>
    <col min="258" max="258" width="5.7109375" customWidth="1"/>
    <col min="259" max="259" width="4" customWidth="1"/>
    <col min="260" max="260" width="40" customWidth="1"/>
    <col min="261" max="261" width="2.85546875" customWidth="1"/>
    <col min="262" max="262" width="24.5703125" customWidth="1"/>
    <col min="263" max="263" width="1.85546875" customWidth="1"/>
    <col min="264" max="264" width="22.85546875" customWidth="1"/>
    <col min="265" max="265" width="19.5703125" customWidth="1"/>
    <col min="266" max="266" width="16.28515625" customWidth="1"/>
    <col min="267" max="267" width="18.140625" customWidth="1"/>
    <col min="268" max="268" width="25.28515625" customWidth="1"/>
    <col min="513" max="513" width="5.85546875" customWidth="1"/>
    <col min="514" max="514" width="5.7109375" customWidth="1"/>
    <col min="515" max="515" width="4" customWidth="1"/>
    <col min="516" max="516" width="40" customWidth="1"/>
    <col min="517" max="517" width="2.85546875" customWidth="1"/>
    <col min="518" max="518" width="24.5703125" customWidth="1"/>
    <col min="519" max="519" width="1.85546875" customWidth="1"/>
    <col min="520" max="520" width="22.85546875" customWidth="1"/>
    <col min="521" max="521" width="19.5703125" customWidth="1"/>
    <col min="522" max="522" width="16.28515625" customWidth="1"/>
    <col min="523" max="523" width="18.140625" customWidth="1"/>
    <col min="524" max="524" width="25.28515625" customWidth="1"/>
    <col min="769" max="769" width="5.85546875" customWidth="1"/>
    <col min="770" max="770" width="5.7109375" customWidth="1"/>
    <col min="771" max="771" width="4" customWidth="1"/>
    <col min="772" max="772" width="40" customWidth="1"/>
    <col min="773" max="773" width="2.85546875" customWidth="1"/>
    <col min="774" max="774" width="24.5703125" customWidth="1"/>
    <col min="775" max="775" width="1.85546875" customWidth="1"/>
    <col min="776" max="776" width="22.85546875" customWidth="1"/>
    <col min="777" max="777" width="19.5703125" customWidth="1"/>
    <col min="778" max="778" width="16.28515625" customWidth="1"/>
    <col min="779" max="779" width="18.140625" customWidth="1"/>
    <col min="780" max="780" width="25.28515625" customWidth="1"/>
    <col min="1025" max="1025" width="5.85546875" customWidth="1"/>
    <col min="1026" max="1026" width="5.7109375" customWidth="1"/>
    <col min="1027" max="1027" width="4" customWidth="1"/>
    <col min="1028" max="1028" width="40" customWidth="1"/>
    <col min="1029" max="1029" width="2.85546875" customWidth="1"/>
    <col min="1030" max="1030" width="24.5703125" customWidth="1"/>
    <col min="1031" max="1031" width="1.85546875" customWidth="1"/>
    <col min="1032" max="1032" width="22.85546875" customWidth="1"/>
    <col min="1033" max="1033" width="19.5703125" customWidth="1"/>
    <col min="1034" max="1034" width="16.28515625" customWidth="1"/>
    <col min="1035" max="1035" width="18.140625" customWidth="1"/>
    <col min="1036" max="1036" width="25.28515625" customWidth="1"/>
    <col min="1281" max="1281" width="5.85546875" customWidth="1"/>
    <col min="1282" max="1282" width="5.7109375" customWidth="1"/>
    <col min="1283" max="1283" width="4" customWidth="1"/>
    <col min="1284" max="1284" width="40" customWidth="1"/>
    <col min="1285" max="1285" width="2.85546875" customWidth="1"/>
    <col min="1286" max="1286" width="24.5703125" customWidth="1"/>
    <col min="1287" max="1287" width="1.85546875" customWidth="1"/>
    <col min="1288" max="1288" width="22.85546875" customWidth="1"/>
    <col min="1289" max="1289" width="19.5703125" customWidth="1"/>
    <col min="1290" max="1290" width="16.28515625" customWidth="1"/>
    <col min="1291" max="1291" width="18.140625" customWidth="1"/>
    <col min="1292" max="1292" width="25.28515625" customWidth="1"/>
    <col min="1537" max="1537" width="5.85546875" customWidth="1"/>
    <col min="1538" max="1538" width="5.7109375" customWidth="1"/>
    <col min="1539" max="1539" width="4" customWidth="1"/>
    <col min="1540" max="1540" width="40" customWidth="1"/>
    <col min="1541" max="1541" width="2.85546875" customWidth="1"/>
    <col min="1542" max="1542" width="24.5703125" customWidth="1"/>
    <col min="1543" max="1543" width="1.85546875" customWidth="1"/>
    <col min="1544" max="1544" width="22.85546875" customWidth="1"/>
    <col min="1545" max="1545" width="19.5703125" customWidth="1"/>
    <col min="1546" max="1546" width="16.28515625" customWidth="1"/>
    <col min="1547" max="1547" width="18.140625" customWidth="1"/>
    <col min="1548" max="1548" width="25.28515625" customWidth="1"/>
    <col min="1793" max="1793" width="5.85546875" customWidth="1"/>
    <col min="1794" max="1794" width="5.7109375" customWidth="1"/>
    <col min="1795" max="1795" width="4" customWidth="1"/>
    <col min="1796" max="1796" width="40" customWidth="1"/>
    <col min="1797" max="1797" width="2.85546875" customWidth="1"/>
    <col min="1798" max="1798" width="24.5703125" customWidth="1"/>
    <col min="1799" max="1799" width="1.85546875" customWidth="1"/>
    <col min="1800" max="1800" width="22.85546875" customWidth="1"/>
    <col min="1801" max="1801" width="19.5703125" customWidth="1"/>
    <col min="1802" max="1802" width="16.28515625" customWidth="1"/>
    <col min="1803" max="1803" width="18.140625" customWidth="1"/>
    <col min="1804" max="1804" width="25.28515625" customWidth="1"/>
    <col min="2049" max="2049" width="5.85546875" customWidth="1"/>
    <col min="2050" max="2050" width="5.7109375" customWidth="1"/>
    <col min="2051" max="2051" width="4" customWidth="1"/>
    <col min="2052" max="2052" width="40" customWidth="1"/>
    <col min="2053" max="2053" width="2.85546875" customWidth="1"/>
    <col min="2054" max="2054" width="24.5703125" customWidth="1"/>
    <col min="2055" max="2055" width="1.85546875" customWidth="1"/>
    <col min="2056" max="2056" width="22.85546875" customWidth="1"/>
    <col min="2057" max="2057" width="19.5703125" customWidth="1"/>
    <col min="2058" max="2058" width="16.28515625" customWidth="1"/>
    <col min="2059" max="2059" width="18.140625" customWidth="1"/>
    <col min="2060" max="2060" width="25.28515625" customWidth="1"/>
    <col min="2305" max="2305" width="5.85546875" customWidth="1"/>
    <col min="2306" max="2306" width="5.7109375" customWidth="1"/>
    <col min="2307" max="2307" width="4" customWidth="1"/>
    <col min="2308" max="2308" width="40" customWidth="1"/>
    <col min="2309" max="2309" width="2.85546875" customWidth="1"/>
    <col min="2310" max="2310" width="24.5703125" customWidth="1"/>
    <col min="2311" max="2311" width="1.85546875" customWidth="1"/>
    <col min="2312" max="2312" width="22.85546875" customWidth="1"/>
    <col min="2313" max="2313" width="19.5703125" customWidth="1"/>
    <col min="2314" max="2314" width="16.28515625" customWidth="1"/>
    <col min="2315" max="2315" width="18.140625" customWidth="1"/>
    <col min="2316" max="2316" width="25.28515625" customWidth="1"/>
    <col min="2561" max="2561" width="5.85546875" customWidth="1"/>
    <col min="2562" max="2562" width="5.7109375" customWidth="1"/>
    <col min="2563" max="2563" width="4" customWidth="1"/>
    <col min="2564" max="2564" width="40" customWidth="1"/>
    <col min="2565" max="2565" width="2.85546875" customWidth="1"/>
    <col min="2566" max="2566" width="24.5703125" customWidth="1"/>
    <col min="2567" max="2567" width="1.85546875" customWidth="1"/>
    <col min="2568" max="2568" width="22.85546875" customWidth="1"/>
    <col min="2569" max="2569" width="19.5703125" customWidth="1"/>
    <col min="2570" max="2570" width="16.28515625" customWidth="1"/>
    <col min="2571" max="2571" width="18.140625" customWidth="1"/>
    <col min="2572" max="2572" width="25.28515625" customWidth="1"/>
    <col min="2817" max="2817" width="5.85546875" customWidth="1"/>
    <col min="2818" max="2818" width="5.7109375" customWidth="1"/>
    <col min="2819" max="2819" width="4" customWidth="1"/>
    <col min="2820" max="2820" width="40" customWidth="1"/>
    <col min="2821" max="2821" width="2.85546875" customWidth="1"/>
    <col min="2822" max="2822" width="24.5703125" customWidth="1"/>
    <col min="2823" max="2823" width="1.85546875" customWidth="1"/>
    <col min="2824" max="2824" width="22.85546875" customWidth="1"/>
    <col min="2825" max="2825" width="19.5703125" customWidth="1"/>
    <col min="2826" max="2826" width="16.28515625" customWidth="1"/>
    <col min="2827" max="2827" width="18.140625" customWidth="1"/>
    <col min="2828" max="2828" width="25.28515625" customWidth="1"/>
    <col min="3073" max="3073" width="5.85546875" customWidth="1"/>
    <col min="3074" max="3074" width="5.7109375" customWidth="1"/>
    <col min="3075" max="3075" width="4" customWidth="1"/>
    <col min="3076" max="3076" width="40" customWidth="1"/>
    <col min="3077" max="3077" width="2.85546875" customWidth="1"/>
    <col min="3078" max="3078" width="24.5703125" customWidth="1"/>
    <col min="3079" max="3079" width="1.85546875" customWidth="1"/>
    <col min="3080" max="3080" width="22.85546875" customWidth="1"/>
    <col min="3081" max="3081" width="19.5703125" customWidth="1"/>
    <col min="3082" max="3082" width="16.28515625" customWidth="1"/>
    <col min="3083" max="3083" width="18.140625" customWidth="1"/>
    <col min="3084" max="3084" width="25.28515625" customWidth="1"/>
    <col min="3329" max="3329" width="5.85546875" customWidth="1"/>
    <col min="3330" max="3330" width="5.7109375" customWidth="1"/>
    <col min="3331" max="3331" width="4" customWidth="1"/>
    <col min="3332" max="3332" width="40" customWidth="1"/>
    <col min="3333" max="3333" width="2.85546875" customWidth="1"/>
    <col min="3334" max="3334" width="24.5703125" customWidth="1"/>
    <col min="3335" max="3335" width="1.85546875" customWidth="1"/>
    <col min="3336" max="3336" width="22.85546875" customWidth="1"/>
    <col min="3337" max="3337" width="19.5703125" customWidth="1"/>
    <col min="3338" max="3338" width="16.28515625" customWidth="1"/>
    <col min="3339" max="3339" width="18.140625" customWidth="1"/>
    <col min="3340" max="3340" width="25.28515625" customWidth="1"/>
    <col min="3585" max="3585" width="5.85546875" customWidth="1"/>
    <col min="3586" max="3586" width="5.7109375" customWidth="1"/>
    <col min="3587" max="3587" width="4" customWidth="1"/>
    <col min="3588" max="3588" width="40" customWidth="1"/>
    <col min="3589" max="3589" width="2.85546875" customWidth="1"/>
    <col min="3590" max="3590" width="24.5703125" customWidth="1"/>
    <col min="3591" max="3591" width="1.85546875" customWidth="1"/>
    <col min="3592" max="3592" width="22.85546875" customWidth="1"/>
    <col min="3593" max="3593" width="19.5703125" customWidth="1"/>
    <col min="3594" max="3594" width="16.28515625" customWidth="1"/>
    <col min="3595" max="3595" width="18.140625" customWidth="1"/>
    <col min="3596" max="3596" width="25.28515625" customWidth="1"/>
    <col min="3841" max="3841" width="5.85546875" customWidth="1"/>
    <col min="3842" max="3842" width="5.7109375" customWidth="1"/>
    <col min="3843" max="3843" width="4" customWidth="1"/>
    <col min="3844" max="3844" width="40" customWidth="1"/>
    <col min="3845" max="3845" width="2.85546875" customWidth="1"/>
    <col min="3846" max="3846" width="24.5703125" customWidth="1"/>
    <col min="3847" max="3847" width="1.85546875" customWidth="1"/>
    <col min="3848" max="3848" width="22.85546875" customWidth="1"/>
    <col min="3849" max="3849" width="19.5703125" customWidth="1"/>
    <col min="3850" max="3850" width="16.28515625" customWidth="1"/>
    <col min="3851" max="3851" width="18.140625" customWidth="1"/>
    <col min="3852" max="3852" width="25.28515625" customWidth="1"/>
    <col min="4097" max="4097" width="5.85546875" customWidth="1"/>
    <col min="4098" max="4098" width="5.7109375" customWidth="1"/>
    <col min="4099" max="4099" width="4" customWidth="1"/>
    <col min="4100" max="4100" width="40" customWidth="1"/>
    <col min="4101" max="4101" width="2.85546875" customWidth="1"/>
    <col min="4102" max="4102" width="24.5703125" customWidth="1"/>
    <col min="4103" max="4103" width="1.85546875" customWidth="1"/>
    <col min="4104" max="4104" width="22.85546875" customWidth="1"/>
    <col min="4105" max="4105" width="19.5703125" customWidth="1"/>
    <col min="4106" max="4106" width="16.28515625" customWidth="1"/>
    <col min="4107" max="4107" width="18.140625" customWidth="1"/>
    <col min="4108" max="4108" width="25.28515625" customWidth="1"/>
    <col min="4353" max="4353" width="5.85546875" customWidth="1"/>
    <col min="4354" max="4354" width="5.7109375" customWidth="1"/>
    <col min="4355" max="4355" width="4" customWidth="1"/>
    <col min="4356" max="4356" width="40" customWidth="1"/>
    <col min="4357" max="4357" width="2.85546875" customWidth="1"/>
    <col min="4358" max="4358" width="24.5703125" customWidth="1"/>
    <col min="4359" max="4359" width="1.85546875" customWidth="1"/>
    <col min="4360" max="4360" width="22.85546875" customWidth="1"/>
    <col min="4361" max="4361" width="19.5703125" customWidth="1"/>
    <col min="4362" max="4362" width="16.28515625" customWidth="1"/>
    <col min="4363" max="4363" width="18.140625" customWidth="1"/>
    <col min="4364" max="4364" width="25.28515625" customWidth="1"/>
    <col min="4609" max="4609" width="5.85546875" customWidth="1"/>
    <col min="4610" max="4610" width="5.7109375" customWidth="1"/>
    <col min="4611" max="4611" width="4" customWidth="1"/>
    <col min="4612" max="4612" width="40" customWidth="1"/>
    <col min="4613" max="4613" width="2.85546875" customWidth="1"/>
    <col min="4614" max="4614" width="24.5703125" customWidth="1"/>
    <col min="4615" max="4615" width="1.85546875" customWidth="1"/>
    <col min="4616" max="4616" width="22.85546875" customWidth="1"/>
    <col min="4617" max="4617" width="19.5703125" customWidth="1"/>
    <col min="4618" max="4618" width="16.28515625" customWidth="1"/>
    <col min="4619" max="4619" width="18.140625" customWidth="1"/>
    <col min="4620" max="4620" width="25.28515625" customWidth="1"/>
    <col min="4865" max="4865" width="5.85546875" customWidth="1"/>
    <col min="4866" max="4866" width="5.7109375" customWidth="1"/>
    <col min="4867" max="4867" width="4" customWidth="1"/>
    <col min="4868" max="4868" width="40" customWidth="1"/>
    <col min="4869" max="4869" width="2.85546875" customWidth="1"/>
    <col min="4870" max="4870" width="24.5703125" customWidth="1"/>
    <col min="4871" max="4871" width="1.85546875" customWidth="1"/>
    <col min="4872" max="4872" width="22.85546875" customWidth="1"/>
    <col min="4873" max="4873" width="19.5703125" customWidth="1"/>
    <col min="4874" max="4874" width="16.28515625" customWidth="1"/>
    <col min="4875" max="4875" width="18.140625" customWidth="1"/>
    <col min="4876" max="4876" width="25.28515625" customWidth="1"/>
    <col min="5121" max="5121" width="5.85546875" customWidth="1"/>
    <col min="5122" max="5122" width="5.7109375" customWidth="1"/>
    <col min="5123" max="5123" width="4" customWidth="1"/>
    <col min="5124" max="5124" width="40" customWidth="1"/>
    <col min="5125" max="5125" width="2.85546875" customWidth="1"/>
    <col min="5126" max="5126" width="24.5703125" customWidth="1"/>
    <col min="5127" max="5127" width="1.85546875" customWidth="1"/>
    <col min="5128" max="5128" width="22.85546875" customWidth="1"/>
    <col min="5129" max="5129" width="19.5703125" customWidth="1"/>
    <col min="5130" max="5130" width="16.28515625" customWidth="1"/>
    <col min="5131" max="5131" width="18.140625" customWidth="1"/>
    <col min="5132" max="5132" width="25.28515625" customWidth="1"/>
    <col min="5377" max="5377" width="5.85546875" customWidth="1"/>
    <col min="5378" max="5378" width="5.7109375" customWidth="1"/>
    <col min="5379" max="5379" width="4" customWidth="1"/>
    <col min="5380" max="5380" width="40" customWidth="1"/>
    <col min="5381" max="5381" width="2.85546875" customWidth="1"/>
    <col min="5382" max="5382" width="24.5703125" customWidth="1"/>
    <col min="5383" max="5383" width="1.85546875" customWidth="1"/>
    <col min="5384" max="5384" width="22.85546875" customWidth="1"/>
    <col min="5385" max="5385" width="19.5703125" customWidth="1"/>
    <col min="5386" max="5386" width="16.28515625" customWidth="1"/>
    <col min="5387" max="5387" width="18.140625" customWidth="1"/>
    <col min="5388" max="5388" width="25.28515625" customWidth="1"/>
    <col min="5633" max="5633" width="5.85546875" customWidth="1"/>
    <col min="5634" max="5634" width="5.7109375" customWidth="1"/>
    <col min="5635" max="5635" width="4" customWidth="1"/>
    <col min="5636" max="5636" width="40" customWidth="1"/>
    <col min="5637" max="5637" width="2.85546875" customWidth="1"/>
    <col min="5638" max="5638" width="24.5703125" customWidth="1"/>
    <col min="5639" max="5639" width="1.85546875" customWidth="1"/>
    <col min="5640" max="5640" width="22.85546875" customWidth="1"/>
    <col min="5641" max="5641" width="19.5703125" customWidth="1"/>
    <col min="5642" max="5642" width="16.28515625" customWidth="1"/>
    <col min="5643" max="5643" width="18.140625" customWidth="1"/>
    <col min="5644" max="5644" width="25.28515625" customWidth="1"/>
    <col min="5889" max="5889" width="5.85546875" customWidth="1"/>
    <col min="5890" max="5890" width="5.7109375" customWidth="1"/>
    <col min="5891" max="5891" width="4" customWidth="1"/>
    <col min="5892" max="5892" width="40" customWidth="1"/>
    <col min="5893" max="5893" width="2.85546875" customWidth="1"/>
    <col min="5894" max="5894" width="24.5703125" customWidth="1"/>
    <col min="5895" max="5895" width="1.85546875" customWidth="1"/>
    <col min="5896" max="5896" width="22.85546875" customWidth="1"/>
    <col min="5897" max="5897" width="19.5703125" customWidth="1"/>
    <col min="5898" max="5898" width="16.28515625" customWidth="1"/>
    <col min="5899" max="5899" width="18.140625" customWidth="1"/>
    <col min="5900" max="5900" width="25.28515625" customWidth="1"/>
    <col min="6145" max="6145" width="5.85546875" customWidth="1"/>
    <col min="6146" max="6146" width="5.7109375" customWidth="1"/>
    <col min="6147" max="6147" width="4" customWidth="1"/>
    <col min="6148" max="6148" width="40" customWidth="1"/>
    <col min="6149" max="6149" width="2.85546875" customWidth="1"/>
    <col min="6150" max="6150" width="24.5703125" customWidth="1"/>
    <col min="6151" max="6151" width="1.85546875" customWidth="1"/>
    <col min="6152" max="6152" width="22.85546875" customWidth="1"/>
    <col min="6153" max="6153" width="19.5703125" customWidth="1"/>
    <col min="6154" max="6154" width="16.28515625" customWidth="1"/>
    <col min="6155" max="6155" width="18.140625" customWidth="1"/>
    <col min="6156" max="6156" width="25.28515625" customWidth="1"/>
    <col min="6401" max="6401" width="5.85546875" customWidth="1"/>
    <col min="6402" max="6402" width="5.7109375" customWidth="1"/>
    <col min="6403" max="6403" width="4" customWidth="1"/>
    <col min="6404" max="6404" width="40" customWidth="1"/>
    <col min="6405" max="6405" width="2.85546875" customWidth="1"/>
    <col min="6406" max="6406" width="24.5703125" customWidth="1"/>
    <col min="6407" max="6407" width="1.85546875" customWidth="1"/>
    <col min="6408" max="6408" width="22.85546875" customWidth="1"/>
    <col min="6409" max="6409" width="19.5703125" customWidth="1"/>
    <col min="6410" max="6410" width="16.28515625" customWidth="1"/>
    <col min="6411" max="6411" width="18.140625" customWidth="1"/>
    <col min="6412" max="6412" width="25.28515625" customWidth="1"/>
    <col min="6657" max="6657" width="5.85546875" customWidth="1"/>
    <col min="6658" max="6658" width="5.7109375" customWidth="1"/>
    <col min="6659" max="6659" width="4" customWidth="1"/>
    <col min="6660" max="6660" width="40" customWidth="1"/>
    <col min="6661" max="6661" width="2.85546875" customWidth="1"/>
    <col min="6662" max="6662" width="24.5703125" customWidth="1"/>
    <col min="6663" max="6663" width="1.85546875" customWidth="1"/>
    <col min="6664" max="6664" width="22.85546875" customWidth="1"/>
    <col min="6665" max="6665" width="19.5703125" customWidth="1"/>
    <col min="6666" max="6666" width="16.28515625" customWidth="1"/>
    <col min="6667" max="6667" width="18.140625" customWidth="1"/>
    <col min="6668" max="6668" width="25.28515625" customWidth="1"/>
    <col min="6913" max="6913" width="5.85546875" customWidth="1"/>
    <col min="6914" max="6914" width="5.7109375" customWidth="1"/>
    <col min="6915" max="6915" width="4" customWidth="1"/>
    <col min="6916" max="6916" width="40" customWidth="1"/>
    <col min="6917" max="6917" width="2.85546875" customWidth="1"/>
    <col min="6918" max="6918" width="24.5703125" customWidth="1"/>
    <col min="6919" max="6919" width="1.85546875" customWidth="1"/>
    <col min="6920" max="6920" width="22.85546875" customWidth="1"/>
    <col min="6921" max="6921" width="19.5703125" customWidth="1"/>
    <col min="6922" max="6922" width="16.28515625" customWidth="1"/>
    <col min="6923" max="6923" width="18.140625" customWidth="1"/>
    <col min="6924" max="6924" width="25.28515625" customWidth="1"/>
    <col min="7169" max="7169" width="5.85546875" customWidth="1"/>
    <col min="7170" max="7170" width="5.7109375" customWidth="1"/>
    <col min="7171" max="7171" width="4" customWidth="1"/>
    <col min="7172" max="7172" width="40" customWidth="1"/>
    <col min="7173" max="7173" width="2.85546875" customWidth="1"/>
    <col min="7174" max="7174" width="24.5703125" customWidth="1"/>
    <col min="7175" max="7175" width="1.85546875" customWidth="1"/>
    <col min="7176" max="7176" width="22.85546875" customWidth="1"/>
    <col min="7177" max="7177" width="19.5703125" customWidth="1"/>
    <col min="7178" max="7178" width="16.28515625" customWidth="1"/>
    <col min="7179" max="7179" width="18.140625" customWidth="1"/>
    <col min="7180" max="7180" width="25.28515625" customWidth="1"/>
    <col min="7425" max="7425" width="5.85546875" customWidth="1"/>
    <col min="7426" max="7426" width="5.7109375" customWidth="1"/>
    <col min="7427" max="7427" width="4" customWidth="1"/>
    <col min="7428" max="7428" width="40" customWidth="1"/>
    <col min="7429" max="7429" width="2.85546875" customWidth="1"/>
    <col min="7430" max="7430" width="24.5703125" customWidth="1"/>
    <col min="7431" max="7431" width="1.85546875" customWidth="1"/>
    <col min="7432" max="7432" width="22.85546875" customWidth="1"/>
    <col min="7433" max="7433" width="19.5703125" customWidth="1"/>
    <col min="7434" max="7434" width="16.28515625" customWidth="1"/>
    <col min="7435" max="7435" width="18.140625" customWidth="1"/>
    <col min="7436" max="7436" width="25.28515625" customWidth="1"/>
    <col min="7681" max="7681" width="5.85546875" customWidth="1"/>
    <col min="7682" max="7682" width="5.7109375" customWidth="1"/>
    <col min="7683" max="7683" width="4" customWidth="1"/>
    <col min="7684" max="7684" width="40" customWidth="1"/>
    <col min="7685" max="7685" width="2.85546875" customWidth="1"/>
    <col min="7686" max="7686" width="24.5703125" customWidth="1"/>
    <col min="7687" max="7687" width="1.85546875" customWidth="1"/>
    <col min="7688" max="7688" width="22.85546875" customWidth="1"/>
    <col min="7689" max="7689" width="19.5703125" customWidth="1"/>
    <col min="7690" max="7690" width="16.28515625" customWidth="1"/>
    <col min="7691" max="7691" width="18.140625" customWidth="1"/>
    <col min="7692" max="7692" width="25.28515625" customWidth="1"/>
    <col min="7937" max="7937" width="5.85546875" customWidth="1"/>
    <col min="7938" max="7938" width="5.7109375" customWidth="1"/>
    <col min="7939" max="7939" width="4" customWidth="1"/>
    <col min="7940" max="7940" width="40" customWidth="1"/>
    <col min="7941" max="7941" width="2.85546875" customWidth="1"/>
    <col min="7942" max="7942" width="24.5703125" customWidth="1"/>
    <col min="7943" max="7943" width="1.85546875" customWidth="1"/>
    <col min="7944" max="7944" width="22.85546875" customWidth="1"/>
    <col min="7945" max="7945" width="19.5703125" customWidth="1"/>
    <col min="7946" max="7946" width="16.28515625" customWidth="1"/>
    <col min="7947" max="7947" width="18.140625" customWidth="1"/>
    <col min="7948" max="7948" width="25.28515625" customWidth="1"/>
    <col min="8193" max="8193" width="5.85546875" customWidth="1"/>
    <col min="8194" max="8194" width="5.7109375" customWidth="1"/>
    <col min="8195" max="8195" width="4" customWidth="1"/>
    <col min="8196" max="8196" width="40" customWidth="1"/>
    <col min="8197" max="8197" width="2.85546875" customWidth="1"/>
    <col min="8198" max="8198" width="24.5703125" customWidth="1"/>
    <col min="8199" max="8199" width="1.85546875" customWidth="1"/>
    <col min="8200" max="8200" width="22.85546875" customWidth="1"/>
    <col min="8201" max="8201" width="19.5703125" customWidth="1"/>
    <col min="8202" max="8202" width="16.28515625" customWidth="1"/>
    <col min="8203" max="8203" width="18.140625" customWidth="1"/>
    <col min="8204" max="8204" width="25.28515625" customWidth="1"/>
    <col min="8449" max="8449" width="5.85546875" customWidth="1"/>
    <col min="8450" max="8450" width="5.7109375" customWidth="1"/>
    <col min="8451" max="8451" width="4" customWidth="1"/>
    <col min="8452" max="8452" width="40" customWidth="1"/>
    <col min="8453" max="8453" width="2.85546875" customWidth="1"/>
    <col min="8454" max="8454" width="24.5703125" customWidth="1"/>
    <col min="8455" max="8455" width="1.85546875" customWidth="1"/>
    <col min="8456" max="8456" width="22.85546875" customWidth="1"/>
    <col min="8457" max="8457" width="19.5703125" customWidth="1"/>
    <col min="8458" max="8458" width="16.28515625" customWidth="1"/>
    <col min="8459" max="8459" width="18.140625" customWidth="1"/>
    <col min="8460" max="8460" width="25.28515625" customWidth="1"/>
    <col min="8705" max="8705" width="5.85546875" customWidth="1"/>
    <col min="8706" max="8706" width="5.7109375" customWidth="1"/>
    <col min="8707" max="8707" width="4" customWidth="1"/>
    <col min="8708" max="8708" width="40" customWidth="1"/>
    <col min="8709" max="8709" width="2.85546875" customWidth="1"/>
    <col min="8710" max="8710" width="24.5703125" customWidth="1"/>
    <col min="8711" max="8711" width="1.85546875" customWidth="1"/>
    <col min="8712" max="8712" width="22.85546875" customWidth="1"/>
    <col min="8713" max="8713" width="19.5703125" customWidth="1"/>
    <col min="8714" max="8714" width="16.28515625" customWidth="1"/>
    <col min="8715" max="8715" width="18.140625" customWidth="1"/>
    <col min="8716" max="8716" width="25.28515625" customWidth="1"/>
    <col min="8961" max="8961" width="5.85546875" customWidth="1"/>
    <col min="8962" max="8962" width="5.7109375" customWidth="1"/>
    <col min="8963" max="8963" width="4" customWidth="1"/>
    <col min="8964" max="8964" width="40" customWidth="1"/>
    <col min="8965" max="8965" width="2.85546875" customWidth="1"/>
    <col min="8966" max="8966" width="24.5703125" customWidth="1"/>
    <col min="8967" max="8967" width="1.85546875" customWidth="1"/>
    <col min="8968" max="8968" width="22.85546875" customWidth="1"/>
    <col min="8969" max="8969" width="19.5703125" customWidth="1"/>
    <col min="8970" max="8970" width="16.28515625" customWidth="1"/>
    <col min="8971" max="8971" width="18.140625" customWidth="1"/>
    <col min="8972" max="8972" width="25.28515625" customWidth="1"/>
    <col min="9217" max="9217" width="5.85546875" customWidth="1"/>
    <col min="9218" max="9218" width="5.7109375" customWidth="1"/>
    <col min="9219" max="9219" width="4" customWidth="1"/>
    <col min="9220" max="9220" width="40" customWidth="1"/>
    <col min="9221" max="9221" width="2.85546875" customWidth="1"/>
    <col min="9222" max="9222" width="24.5703125" customWidth="1"/>
    <col min="9223" max="9223" width="1.85546875" customWidth="1"/>
    <col min="9224" max="9224" width="22.85546875" customWidth="1"/>
    <col min="9225" max="9225" width="19.5703125" customWidth="1"/>
    <col min="9226" max="9226" width="16.28515625" customWidth="1"/>
    <col min="9227" max="9227" width="18.140625" customWidth="1"/>
    <col min="9228" max="9228" width="25.28515625" customWidth="1"/>
    <col min="9473" max="9473" width="5.85546875" customWidth="1"/>
    <col min="9474" max="9474" width="5.7109375" customWidth="1"/>
    <col min="9475" max="9475" width="4" customWidth="1"/>
    <col min="9476" max="9476" width="40" customWidth="1"/>
    <col min="9477" max="9477" width="2.85546875" customWidth="1"/>
    <col min="9478" max="9478" width="24.5703125" customWidth="1"/>
    <col min="9479" max="9479" width="1.85546875" customWidth="1"/>
    <col min="9480" max="9480" width="22.85546875" customWidth="1"/>
    <col min="9481" max="9481" width="19.5703125" customWidth="1"/>
    <col min="9482" max="9482" width="16.28515625" customWidth="1"/>
    <col min="9483" max="9483" width="18.140625" customWidth="1"/>
    <col min="9484" max="9484" width="25.28515625" customWidth="1"/>
    <col min="9729" max="9729" width="5.85546875" customWidth="1"/>
    <col min="9730" max="9730" width="5.7109375" customWidth="1"/>
    <col min="9731" max="9731" width="4" customWidth="1"/>
    <col min="9732" max="9732" width="40" customWidth="1"/>
    <col min="9733" max="9733" width="2.85546875" customWidth="1"/>
    <col min="9734" max="9734" width="24.5703125" customWidth="1"/>
    <col min="9735" max="9735" width="1.85546875" customWidth="1"/>
    <col min="9736" max="9736" width="22.85546875" customWidth="1"/>
    <col min="9737" max="9737" width="19.5703125" customWidth="1"/>
    <col min="9738" max="9738" width="16.28515625" customWidth="1"/>
    <col min="9739" max="9739" width="18.140625" customWidth="1"/>
    <col min="9740" max="9740" width="25.28515625" customWidth="1"/>
    <col min="9985" max="9985" width="5.85546875" customWidth="1"/>
    <col min="9986" max="9986" width="5.7109375" customWidth="1"/>
    <col min="9987" max="9987" width="4" customWidth="1"/>
    <col min="9988" max="9988" width="40" customWidth="1"/>
    <col min="9989" max="9989" width="2.85546875" customWidth="1"/>
    <col min="9990" max="9990" width="24.5703125" customWidth="1"/>
    <col min="9991" max="9991" width="1.85546875" customWidth="1"/>
    <col min="9992" max="9992" width="22.85546875" customWidth="1"/>
    <col min="9993" max="9993" width="19.5703125" customWidth="1"/>
    <col min="9994" max="9994" width="16.28515625" customWidth="1"/>
    <col min="9995" max="9995" width="18.140625" customWidth="1"/>
    <col min="9996" max="9996" width="25.28515625" customWidth="1"/>
    <col min="10241" max="10241" width="5.85546875" customWidth="1"/>
    <col min="10242" max="10242" width="5.7109375" customWidth="1"/>
    <col min="10243" max="10243" width="4" customWidth="1"/>
    <col min="10244" max="10244" width="40" customWidth="1"/>
    <col min="10245" max="10245" width="2.85546875" customWidth="1"/>
    <col min="10246" max="10246" width="24.5703125" customWidth="1"/>
    <col min="10247" max="10247" width="1.85546875" customWidth="1"/>
    <col min="10248" max="10248" width="22.85546875" customWidth="1"/>
    <col min="10249" max="10249" width="19.5703125" customWidth="1"/>
    <col min="10250" max="10250" width="16.28515625" customWidth="1"/>
    <col min="10251" max="10251" width="18.140625" customWidth="1"/>
    <col min="10252" max="10252" width="25.28515625" customWidth="1"/>
    <col min="10497" max="10497" width="5.85546875" customWidth="1"/>
    <col min="10498" max="10498" width="5.7109375" customWidth="1"/>
    <col min="10499" max="10499" width="4" customWidth="1"/>
    <col min="10500" max="10500" width="40" customWidth="1"/>
    <col min="10501" max="10501" width="2.85546875" customWidth="1"/>
    <col min="10502" max="10502" width="24.5703125" customWidth="1"/>
    <col min="10503" max="10503" width="1.85546875" customWidth="1"/>
    <col min="10504" max="10504" width="22.85546875" customWidth="1"/>
    <col min="10505" max="10505" width="19.5703125" customWidth="1"/>
    <col min="10506" max="10506" width="16.28515625" customWidth="1"/>
    <col min="10507" max="10507" width="18.140625" customWidth="1"/>
    <col min="10508" max="10508" width="25.28515625" customWidth="1"/>
    <col min="10753" max="10753" width="5.85546875" customWidth="1"/>
    <col min="10754" max="10754" width="5.7109375" customWidth="1"/>
    <col min="10755" max="10755" width="4" customWidth="1"/>
    <col min="10756" max="10756" width="40" customWidth="1"/>
    <col min="10757" max="10757" width="2.85546875" customWidth="1"/>
    <col min="10758" max="10758" width="24.5703125" customWidth="1"/>
    <col min="10759" max="10759" width="1.85546875" customWidth="1"/>
    <col min="10760" max="10760" width="22.85546875" customWidth="1"/>
    <col min="10761" max="10761" width="19.5703125" customWidth="1"/>
    <col min="10762" max="10762" width="16.28515625" customWidth="1"/>
    <col min="10763" max="10763" width="18.140625" customWidth="1"/>
    <col min="10764" max="10764" width="25.28515625" customWidth="1"/>
    <col min="11009" max="11009" width="5.85546875" customWidth="1"/>
    <col min="11010" max="11010" width="5.7109375" customWidth="1"/>
    <col min="11011" max="11011" width="4" customWidth="1"/>
    <col min="11012" max="11012" width="40" customWidth="1"/>
    <col min="11013" max="11013" width="2.85546875" customWidth="1"/>
    <col min="11014" max="11014" width="24.5703125" customWidth="1"/>
    <col min="11015" max="11015" width="1.85546875" customWidth="1"/>
    <col min="11016" max="11016" width="22.85546875" customWidth="1"/>
    <col min="11017" max="11017" width="19.5703125" customWidth="1"/>
    <col min="11018" max="11018" width="16.28515625" customWidth="1"/>
    <col min="11019" max="11019" width="18.140625" customWidth="1"/>
    <col min="11020" max="11020" width="25.28515625" customWidth="1"/>
    <col min="11265" max="11265" width="5.85546875" customWidth="1"/>
    <col min="11266" max="11266" width="5.7109375" customWidth="1"/>
    <col min="11267" max="11267" width="4" customWidth="1"/>
    <col min="11268" max="11268" width="40" customWidth="1"/>
    <col min="11269" max="11269" width="2.85546875" customWidth="1"/>
    <col min="11270" max="11270" width="24.5703125" customWidth="1"/>
    <col min="11271" max="11271" width="1.85546875" customWidth="1"/>
    <col min="11272" max="11272" width="22.85546875" customWidth="1"/>
    <col min="11273" max="11273" width="19.5703125" customWidth="1"/>
    <col min="11274" max="11274" width="16.28515625" customWidth="1"/>
    <col min="11275" max="11275" width="18.140625" customWidth="1"/>
    <col min="11276" max="11276" width="25.28515625" customWidth="1"/>
    <col min="11521" max="11521" width="5.85546875" customWidth="1"/>
    <col min="11522" max="11522" width="5.7109375" customWidth="1"/>
    <col min="11523" max="11523" width="4" customWidth="1"/>
    <col min="11524" max="11524" width="40" customWidth="1"/>
    <col min="11525" max="11525" width="2.85546875" customWidth="1"/>
    <col min="11526" max="11526" width="24.5703125" customWidth="1"/>
    <col min="11527" max="11527" width="1.85546875" customWidth="1"/>
    <col min="11528" max="11528" width="22.85546875" customWidth="1"/>
    <col min="11529" max="11529" width="19.5703125" customWidth="1"/>
    <col min="11530" max="11530" width="16.28515625" customWidth="1"/>
    <col min="11531" max="11531" width="18.140625" customWidth="1"/>
    <col min="11532" max="11532" width="25.28515625" customWidth="1"/>
    <col min="11777" max="11777" width="5.85546875" customWidth="1"/>
    <col min="11778" max="11778" width="5.7109375" customWidth="1"/>
    <col min="11779" max="11779" width="4" customWidth="1"/>
    <col min="11780" max="11780" width="40" customWidth="1"/>
    <col min="11781" max="11781" width="2.85546875" customWidth="1"/>
    <col min="11782" max="11782" width="24.5703125" customWidth="1"/>
    <col min="11783" max="11783" width="1.85546875" customWidth="1"/>
    <col min="11784" max="11784" width="22.85546875" customWidth="1"/>
    <col min="11785" max="11785" width="19.5703125" customWidth="1"/>
    <col min="11786" max="11786" width="16.28515625" customWidth="1"/>
    <col min="11787" max="11787" width="18.140625" customWidth="1"/>
    <col min="11788" max="11788" width="25.28515625" customWidth="1"/>
    <col min="12033" max="12033" width="5.85546875" customWidth="1"/>
    <col min="12034" max="12034" width="5.7109375" customWidth="1"/>
    <col min="12035" max="12035" width="4" customWidth="1"/>
    <col min="12036" max="12036" width="40" customWidth="1"/>
    <col min="12037" max="12037" width="2.85546875" customWidth="1"/>
    <col min="12038" max="12038" width="24.5703125" customWidth="1"/>
    <col min="12039" max="12039" width="1.85546875" customWidth="1"/>
    <col min="12040" max="12040" width="22.85546875" customWidth="1"/>
    <col min="12041" max="12041" width="19.5703125" customWidth="1"/>
    <col min="12042" max="12042" width="16.28515625" customWidth="1"/>
    <col min="12043" max="12043" width="18.140625" customWidth="1"/>
    <col min="12044" max="12044" width="25.28515625" customWidth="1"/>
    <col min="12289" max="12289" width="5.85546875" customWidth="1"/>
    <col min="12290" max="12290" width="5.7109375" customWidth="1"/>
    <col min="12291" max="12291" width="4" customWidth="1"/>
    <col min="12292" max="12292" width="40" customWidth="1"/>
    <col min="12293" max="12293" width="2.85546875" customWidth="1"/>
    <col min="12294" max="12294" width="24.5703125" customWidth="1"/>
    <col min="12295" max="12295" width="1.85546875" customWidth="1"/>
    <col min="12296" max="12296" width="22.85546875" customWidth="1"/>
    <col min="12297" max="12297" width="19.5703125" customWidth="1"/>
    <col min="12298" max="12298" width="16.28515625" customWidth="1"/>
    <col min="12299" max="12299" width="18.140625" customWidth="1"/>
    <col min="12300" max="12300" width="25.28515625" customWidth="1"/>
    <col min="12545" max="12545" width="5.85546875" customWidth="1"/>
    <col min="12546" max="12546" width="5.7109375" customWidth="1"/>
    <col min="12547" max="12547" width="4" customWidth="1"/>
    <col min="12548" max="12548" width="40" customWidth="1"/>
    <col min="12549" max="12549" width="2.85546875" customWidth="1"/>
    <col min="12550" max="12550" width="24.5703125" customWidth="1"/>
    <col min="12551" max="12551" width="1.85546875" customWidth="1"/>
    <col min="12552" max="12552" width="22.85546875" customWidth="1"/>
    <col min="12553" max="12553" width="19.5703125" customWidth="1"/>
    <col min="12554" max="12554" width="16.28515625" customWidth="1"/>
    <col min="12555" max="12555" width="18.140625" customWidth="1"/>
    <col min="12556" max="12556" width="25.28515625" customWidth="1"/>
    <col min="12801" max="12801" width="5.85546875" customWidth="1"/>
    <col min="12802" max="12802" width="5.7109375" customWidth="1"/>
    <col min="12803" max="12803" width="4" customWidth="1"/>
    <col min="12804" max="12804" width="40" customWidth="1"/>
    <col min="12805" max="12805" width="2.85546875" customWidth="1"/>
    <col min="12806" max="12806" width="24.5703125" customWidth="1"/>
    <col min="12807" max="12807" width="1.85546875" customWidth="1"/>
    <col min="12808" max="12808" width="22.85546875" customWidth="1"/>
    <col min="12809" max="12809" width="19.5703125" customWidth="1"/>
    <col min="12810" max="12810" width="16.28515625" customWidth="1"/>
    <col min="12811" max="12811" width="18.140625" customWidth="1"/>
    <col min="12812" max="12812" width="25.28515625" customWidth="1"/>
    <col min="13057" max="13057" width="5.85546875" customWidth="1"/>
    <col min="13058" max="13058" width="5.7109375" customWidth="1"/>
    <col min="13059" max="13059" width="4" customWidth="1"/>
    <col min="13060" max="13060" width="40" customWidth="1"/>
    <col min="13061" max="13061" width="2.85546875" customWidth="1"/>
    <col min="13062" max="13062" width="24.5703125" customWidth="1"/>
    <col min="13063" max="13063" width="1.85546875" customWidth="1"/>
    <col min="13064" max="13064" width="22.85546875" customWidth="1"/>
    <col min="13065" max="13065" width="19.5703125" customWidth="1"/>
    <col min="13066" max="13066" width="16.28515625" customWidth="1"/>
    <col min="13067" max="13067" width="18.140625" customWidth="1"/>
    <col min="13068" max="13068" width="25.28515625" customWidth="1"/>
    <col min="13313" max="13313" width="5.85546875" customWidth="1"/>
    <col min="13314" max="13314" width="5.7109375" customWidth="1"/>
    <col min="13315" max="13315" width="4" customWidth="1"/>
    <col min="13316" max="13316" width="40" customWidth="1"/>
    <col min="13317" max="13317" width="2.85546875" customWidth="1"/>
    <col min="13318" max="13318" width="24.5703125" customWidth="1"/>
    <col min="13319" max="13319" width="1.85546875" customWidth="1"/>
    <col min="13320" max="13320" width="22.85546875" customWidth="1"/>
    <col min="13321" max="13321" width="19.5703125" customWidth="1"/>
    <col min="13322" max="13322" width="16.28515625" customWidth="1"/>
    <col min="13323" max="13323" width="18.140625" customWidth="1"/>
    <col min="13324" max="13324" width="25.28515625" customWidth="1"/>
    <col min="13569" max="13569" width="5.85546875" customWidth="1"/>
    <col min="13570" max="13570" width="5.7109375" customWidth="1"/>
    <col min="13571" max="13571" width="4" customWidth="1"/>
    <col min="13572" max="13572" width="40" customWidth="1"/>
    <col min="13573" max="13573" width="2.85546875" customWidth="1"/>
    <col min="13574" max="13574" width="24.5703125" customWidth="1"/>
    <col min="13575" max="13575" width="1.85546875" customWidth="1"/>
    <col min="13576" max="13576" width="22.85546875" customWidth="1"/>
    <col min="13577" max="13577" width="19.5703125" customWidth="1"/>
    <col min="13578" max="13578" width="16.28515625" customWidth="1"/>
    <col min="13579" max="13579" width="18.140625" customWidth="1"/>
    <col min="13580" max="13580" width="25.28515625" customWidth="1"/>
    <col min="13825" max="13825" width="5.85546875" customWidth="1"/>
    <col min="13826" max="13826" width="5.7109375" customWidth="1"/>
    <col min="13827" max="13827" width="4" customWidth="1"/>
    <col min="13828" max="13828" width="40" customWidth="1"/>
    <col min="13829" max="13829" width="2.85546875" customWidth="1"/>
    <col min="13830" max="13830" width="24.5703125" customWidth="1"/>
    <col min="13831" max="13831" width="1.85546875" customWidth="1"/>
    <col min="13832" max="13832" width="22.85546875" customWidth="1"/>
    <col min="13833" max="13833" width="19.5703125" customWidth="1"/>
    <col min="13834" max="13834" width="16.28515625" customWidth="1"/>
    <col min="13835" max="13835" width="18.140625" customWidth="1"/>
    <col min="13836" max="13836" width="25.28515625" customWidth="1"/>
    <col min="14081" max="14081" width="5.85546875" customWidth="1"/>
    <col min="14082" max="14082" width="5.7109375" customWidth="1"/>
    <col min="14083" max="14083" width="4" customWidth="1"/>
    <col min="14084" max="14084" width="40" customWidth="1"/>
    <col min="14085" max="14085" width="2.85546875" customWidth="1"/>
    <col min="14086" max="14086" width="24.5703125" customWidth="1"/>
    <col min="14087" max="14087" width="1.85546875" customWidth="1"/>
    <col min="14088" max="14088" width="22.85546875" customWidth="1"/>
    <col min="14089" max="14089" width="19.5703125" customWidth="1"/>
    <col min="14090" max="14090" width="16.28515625" customWidth="1"/>
    <col min="14091" max="14091" width="18.140625" customWidth="1"/>
    <col min="14092" max="14092" width="25.28515625" customWidth="1"/>
    <col min="14337" max="14337" width="5.85546875" customWidth="1"/>
    <col min="14338" max="14338" width="5.7109375" customWidth="1"/>
    <col min="14339" max="14339" width="4" customWidth="1"/>
    <col min="14340" max="14340" width="40" customWidth="1"/>
    <col min="14341" max="14341" width="2.85546875" customWidth="1"/>
    <col min="14342" max="14342" width="24.5703125" customWidth="1"/>
    <col min="14343" max="14343" width="1.85546875" customWidth="1"/>
    <col min="14344" max="14344" width="22.85546875" customWidth="1"/>
    <col min="14345" max="14345" width="19.5703125" customWidth="1"/>
    <col min="14346" max="14346" width="16.28515625" customWidth="1"/>
    <col min="14347" max="14347" width="18.140625" customWidth="1"/>
    <col min="14348" max="14348" width="25.28515625" customWidth="1"/>
    <col min="14593" max="14593" width="5.85546875" customWidth="1"/>
    <col min="14594" max="14594" width="5.7109375" customWidth="1"/>
    <col min="14595" max="14595" width="4" customWidth="1"/>
    <col min="14596" max="14596" width="40" customWidth="1"/>
    <col min="14597" max="14597" width="2.85546875" customWidth="1"/>
    <col min="14598" max="14598" width="24.5703125" customWidth="1"/>
    <col min="14599" max="14599" width="1.85546875" customWidth="1"/>
    <col min="14600" max="14600" width="22.85546875" customWidth="1"/>
    <col min="14601" max="14601" width="19.5703125" customWidth="1"/>
    <col min="14602" max="14602" width="16.28515625" customWidth="1"/>
    <col min="14603" max="14603" width="18.140625" customWidth="1"/>
    <col min="14604" max="14604" width="25.28515625" customWidth="1"/>
    <col min="14849" max="14849" width="5.85546875" customWidth="1"/>
    <col min="14850" max="14850" width="5.7109375" customWidth="1"/>
    <col min="14851" max="14851" width="4" customWidth="1"/>
    <col min="14852" max="14852" width="40" customWidth="1"/>
    <col min="14853" max="14853" width="2.85546875" customWidth="1"/>
    <col min="14854" max="14854" width="24.5703125" customWidth="1"/>
    <col min="14855" max="14855" width="1.85546875" customWidth="1"/>
    <col min="14856" max="14856" width="22.85546875" customWidth="1"/>
    <col min="14857" max="14857" width="19.5703125" customWidth="1"/>
    <col min="14858" max="14858" width="16.28515625" customWidth="1"/>
    <col min="14859" max="14859" width="18.140625" customWidth="1"/>
    <col min="14860" max="14860" width="25.28515625" customWidth="1"/>
    <col min="15105" max="15105" width="5.85546875" customWidth="1"/>
    <col min="15106" max="15106" width="5.7109375" customWidth="1"/>
    <col min="15107" max="15107" width="4" customWidth="1"/>
    <col min="15108" max="15108" width="40" customWidth="1"/>
    <col min="15109" max="15109" width="2.85546875" customWidth="1"/>
    <col min="15110" max="15110" width="24.5703125" customWidth="1"/>
    <col min="15111" max="15111" width="1.85546875" customWidth="1"/>
    <col min="15112" max="15112" width="22.85546875" customWidth="1"/>
    <col min="15113" max="15113" width="19.5703125" customWidth="1"/>
    <col min="15114" max="15114" width="16.28515625" customWidth="1"/>
    <col min="15115" max="15115" width="18.140625" customWidth="1"/>
    <col min="15116" max="15116" width="25.28515625" customWidth="1"/>
    <col min="15361" max="15361" width="5.85546875" customWidth="1"/>
    <col min="15362" max="15362" width="5.7109375" customWidth="1"/>
    <col min="15363" max="15363" width="4" customWidth="1"/>
    <col min="15364" max="15364" width="40" customWidth="1"/>
    <col min="15365" max="15365" width="2.85546875" customWidth="1"/>
    <col min="15366" max="15366" width="24.5703125" customWidth="1"/>
    <col min="15367" max="15367" width="1.85546875" customWidth="1"/>
    <col min="15368" max="15368" width="22.85546875" customWidth="1"/>
    <col min="15369" max="15369" width="19.5703125" customWidth="1"/>
    <col min="15370" max="15370" width="16.28515625" customWidth="1"/>
    <col min="15371" max="15371" width="18.140625" customWidth="1"/>
    <col min="15372" max="15372" width="25.28515625" customWidth="1"/>
    <col min="15617" max="15617" width="5.85546875" customWidth="1"/>
    <col min="15618" max="15618" width="5.7109375" customWidth="1"/>
    <col min="15619" max="15619" width="4" customWidth="1"/>
    <col min="15620" max="15620" width="40" customWidth="1"/>
    <col min="15621" max="15621" width="2.85546875" customWidth="1"/>
    <col min="15622" max="15622" width="24.5703125" customWidth="1"/>
    <col min="15623" max="15623" width="1.85546875" customWidth="1"/>
    <col min="15624" max="15624" width="22.85546875" customWidth="1"/>
    <col min="15625" max="15625" width="19.5703125" customWidth="1"/>
    <col min="15626" max="15626" width="16.28515625" customWidth="1"/>
    <col min="15627" max="15627" width="18.140625" customWidth="1"/>
    <col min="15628" max="15628" width="25.28515625" customWidth="1"/>
    <col min="15873" max="15873" width="5.85546875" customWidth="1"/>
    <col min="15874" max="15874" width="5.7109375" customWidth="1"/>
    <col min="15875" max="15875" width="4" customWidth="1"/>
    <col min="15876" max="15876" width="40" customWidth="1"/>
    <col min="15877" max="15877" width="2.85546875" customWidth="1"/>
    <col min="15878" max="15878" width="24.5703125" customWidth="1"/>
    <col min="15879" max="15879" width="1.85546875" customWidth="1"/>
    <col min="15880" max="15880" width="22.85546875" customWidth="1"/>
    <col min="15881" max="15881" width="19.5703125" customWidth="1"/>
    <col min="15882" max="15882" width="16.28515625" customWidth="1"/>
    <col min="15883" max="15883" width="18.140625" customWidth="1"/>
    <col min="15884" max="15884" width="25.28515625" customWidth="1"/>
    <col min="16129" max="16129" width="5.85546875" customWidth="1"/>
    <col min="16130" max="16130" width="5.7109375" customWidth="1"/>
    <col min="16131" max="16131" width="4" customWidth="1"/>
    <col min="16132" max="16132" width="40" customWidth="1"/>
    <col min="16133" max="16133" width="2.85546875" customWidth="1"/>
    <col min="16134" max="16134" width="24.5703125" customWidth="1"/>
    <col min="16135" max="16135" width="1.85546875" customWidth="1"/>
    <col min="16136" max="16136" width="22.85546875" customWidth="1"/>
    <col min="16137" max="16137" width="19.5703125" customWidth="1"/>
    <col min="16138" max="16138" width="16.28515625" customWidth="1"/>
    <col min="16139" max="16139" width="18.140625" customWidth="1"/>
    <col min="16140" max="16140" width="25.28515625" customWidth="1"/>
  </cols>
  <sheetData>
    <row r="1" spans="1:12" x14ac:dyDescent="0.25">
      <c r="A1" s="183"/>
      <c r="B1" s="299" t="s">
        <v>514</v>
      </c>
      <c r="C1" s="300"/>
      <c r="D1" s="300"/>
      <c r="E1" s="300"/>
      <c r="F1" s="300"/>
      <c r="G1" s="300"/>
      <c r="H1" s="300"/>
      <c r="I1" s="300"/>
      <c r="J1" s="300"/>
      <c r="K1" s="300"/>
      <c r="L1" s="301"/>
    </row>
    <row r="2" spans="1:12" x14ac:dyDescent="0.25">
      <c r="A2" s="183"/>
      <c r="B2" s="341" t="s">
        <v>539</v>
      </c>
      <c r="C2" s="389"/>
      <c r="D2" s="389"/>
      <c r="E2" s="389"/>
      <c r="F2" s="389"/>
      <c r="G2" s="389"/>
      <c r="H2" s="389"/>
      <c r="I2" s="389"/>
      <c r="J2" s="389"/>
      <c r="K2" s="389"/>
      <c r="L2" s="343"/>
    </row>
    <row r="3" spans="1:12" x14ac:dyDescent="0.25">
      <c r="A3" s="183"/>
      <c r="B3" s="341" t="s">
        <v>540</v>
      </c>
      <c r="C3" s="389"/>
      <c r="D3" s="389"/>
      <c r="E3" s="389"/>
      <c r="F3" s="389"/>
      <c r="G3" s="389"/>
      <c r="H3" s="389"/>
      <c r="I3" s="389"/>
      <c r="J3" s="389"/>
      <c r="K3" s="389"/>
      <c r="L3" s="343"/>
    </row>
    <row r="4" spans="1:12" ht="15.75" thickBot="1" x14ac:dyDescent="0.3">
      <c r="A4" s="183"/>
      <c r="B4" s="247"/>
      <c r="C4" s="248"/>
      <c r="D4" s="248"/>
      <c r="E4" s="248"/>
      <c r="F4" s="248"/>
      <c r="G4" s="248"/>
      <c r="H4" s="248" t="s">
        <v>0</v>
      </c>
      <c r="I4" s="248"/>
      <c r="J4" s="248"/>
      <c r="K4" s="248"/>
      <c r="L4" s="249"/>
    </row>
    <row r="5" spans="1:12" ht="15.75" thickBot="1" x14ac:dyDescent="0.3">
      <c r="A5" s="183"/>
      <c r="B5" s="299" t="s">
        <v>541</v>
      </c>
      <c r="C5" s="300"/>
      <c r="D5" s="301"/>
      <c r="E5" s="347" t="s">
        <v>542</v>
      </c>
      <c r="F5" s="348"/>
      <c r="G5" s="348"/>
      <c r="H5" s="390"/>
      <c r="I5" s="391" t="s">
        <v>543</v>
      </c>
      <c r="J5" s="390"/>
      <c r="K5" s="301" t="s">
        <v>544</v>
      </c>
      <c r="L5" s="350" t="s">
        <v>545</v>
      </c>
    </row>
    <row r="6" spans="1:12" ht="15.75" thickBot="1" x14ac:dyDescent="0.3">
      <c r="A6" s="183"/>
      <c r="B6" s="341"/>
      <c r="C6" s="342"/>
      <c r="D6" s="343"/>
      <c r="E6" s="347" t="s">
        <v>546</v>
      </c>
      <c r="F6" s="390"/>
      <c r="G6" s="391" t="s">
        <v>547</v>
      </c>
      <c r="H6" s="390"/>
      <c r="I6" s="185"/>
      <c r="J6" s="186"/>
      <c r="K6" s="343"/>
      <c r="L6" s="351"/>
    </row>
    <row r="7" spans="1:12" ht="36.75" thickBot="1" x14ac:dyDescent="0.3">
      <c r="A7" s="183"/>
      <c r="B7" s="344"/>
      <c r="C7" s="345"/>
      <c r="D7" s="346"/>
      <c r="E7" s="38"/>
      <c r="F7" s="187" t="s">
        <v>548</v>
      </c>
      <c r="G7" s="187"/>
      <c r="H7" s="187" t="s">
        <v>549</v>
      </c>
      <c r="I7" s="188" t="s">
        <v>550</v>
      </c>
      <c r="J7" s="189" t="s">
        <v>551</v>
      </c>
      <c r="K7" s="346"/>
      <c r="L7" s="352"/>
    </row>
    <row r="8" spans="1:12" ht="15.75" thickBot="1" x14ac:dyDescent="0.3">
      <c r="A8" s="183"/>
      <c r="B8" s="190" t="s">
        <v>552</v>
      </c>
      <c r="C8" s="191"/>
      <c r="D8" s="191"/>
      <c r="E8" s="191"/>
      <c r="F8" s="191"/>
      <c r="G8" s="191"/>
      <c r="H8" s="191"/>
      <c r="I8" s="184"/>
      <c r="J8" s="184"/>
      <c r="K8" s="184"/>
      <c r="L8" s="122"/>
    </row>
    <row r="9" spans="1:12" ht="15.75" thickBot="1" x14ac:dyDescent="0.3">
      <c r="A9" s="183"/>
      <c r="B9" s="192" t="s">
        <v>553</v>
      </c>
      <c r="C9" s="193"/>
      <c r="D9" s="193"/>
      <c r="E9" s="193"/>
      <c r="F9" s="193"/>
      <c r="G9" s="193"/>
      <c r="H9" s="193"/>
      <c r="I9" s="194"/>
      <c r="J9" s="194"/>
      <c r="K9" s="194"/>
      <c r="L9" s="195"/>
    </row>
    <row r="10" spans="1:12" ht="16.5" customHeight="1" thickBot="1" x14ac:dyDescent="0.3">
      <c r="A10" s="183"/>
      <c r="B10" s="196">
        <v>1</v>
      </c>
      <c r="C10" s="197" t="s">
        <v>554</v>
      </c>
      <c r="D10" s="198"/>
      <c r="E10" s="199"/>
      <c r="F10" s="199"/>
      <c r="G10" s="199"/>
      <c r="H10" s="199"/>
      <c r="I10" s="199"/>
      <c r="J10" s="199"/>
      <c r="K10" s="199"/>
      <c r="L10" s="200"/>
    </row>
    <row r="11" spans="1:12" ht="36.75" thickBot="1" x14ac:dyDescent="0.3">
      <c r="A11" s="183"/>
      <c r="B11" s="201"/>
      <c r="C11" s="202" t="s">
        <v>555</v>
      </c>
      <c r="D11" s="203" t="s">
        <v>556</v>
      </c>
      <c r="E11" s="149" t="s">
        <v>557</v>
      </c>
      <c r="F11" s="204" t="s">
        <v>558</v>
      </c>
      <c r="G11" s="128"/>
      <c r="H11" s="205"/>
      <c r="I11" s="256">
        <v>19882000</v>
      </c>
      <c r="J11" s="207" t="s">
        <v>559</v>
      </c>
      <c r="K11" s="204" t="s">
        <v>560</v>
      </c>
      <c r="L11" s="205"/>
    </row>
    <row r="12" spans="1:12" ht="24.75" thickBot="1" x14ac:dyDescent="0.3">
      <c r="A12" s="183"/>
      <c r="B12" s="201"/>
      <c r="C12" s="202" t="s">
        <v>561</v>
      </c>
      <c r="D12" s="203" t="s">
        <v>83</v>
      </c>
      <c r="E12" s="208" t="s">
        <v>557</v>
      </c>
      <c r="F12" s="209" t="s">
        <v>562</v>
      </c>
      <c r="G12" s="210"/>
      <c r="H12" s="211"/>
      <c r="I12" s="257">
        <v>20001694</v>
      </c>
      <c r="J12" s="213" t="s">
        <v>559</v>
      </c>
      <c r="K12" s="209" t="s">
        <v>560</v>
      </c>
      <c r="L12" s="211"/>
    </row>
    <row r="13" spans="1:12" ht="24.75" thickBot="1" x14ac:dyDescent="0.3">
      <c r="A13" s="183"/>
      <c r="B13" s="201"/>
      <c r="C13" s="202" t="s">
        <v>563</v>
      </c>
      <c r="D13" s="203" t="s">
        <v>564</v>
      </c>
      <c r="E13" s="208" t="s">
        <v>557</v>
      </c>
      <c r="F13" s="209" t="s">
        <v>565</v>
      </c>
      <c r="G13" s="210"/>
      <c r="H13" s="211"/>
      <c r="I13" s="258">
        <v>21231869</v>
      </c>
      <c r="J13" s="213" t="s">
        <v>559</v>
      </c>
      <c r="K13" s="214" t="s">
        <v>560</v>
      </c>
      <c r="L13" s="211"/>
    </row>
    <row r="14" spans="1:12" ht="24.75" customHeight="1" thickBot="1" x14ac:dyDescent="0.3">
      <c r="A14" s="183"/>
      <c r="B14" s="196">
        <v>2</v>
      </c>
      <c r="C14" s="197" t="s">
        <v>566</v>
      </c>
      <c r="D14" s="198"/>
      <c r="E14" s="215"/>
      <c r="F14" s="215"/>
      <c r="G14" s="215"/>
      <c r="H14" s="215"/>
      <c r="I14" s="259"/>
      <c r="J14" s="215"/>
      <c r="K14" s="199"/>
      <c r="L14" s="216"/>
    </row>
    <row r="15" spans="1:12" ht="36.75" thickBot="1" x14ac:dyDescent="0.3">
      <c r="A15" s="183"/>
      <c r="B15" s="201"/>
      <c r="C15" s="202" t="s">
        <v>555</v>
      </c>
      <c r="D15" s="203" t="s">
        <v>556</v>
      </c>
      <c r="E15" s="207" t="s">
        <v>557</v>
      </c>
      <c r="F15" s="204" t="s">
        <v>558</v>
      </c>
      <c r="G15" s="205"/>
      <c r="H15" s="205"/>
      <c r="I15" s="256">
        <v>19882000</v>
      </c>
      <c r="J15" s="207" t="s">
        <v>559</v>
      </c>
      <c r="K15" s="204" t="s">
        <v>560</v>
      </c>
      <c r="L15" s="205"/>
    </row>
    <row r="16" spans="1:12" ht="24.75" thickBot="1" x14ac:dyDescent="0.3">
      <c r="A16" s="183"/>
      <c r="B16" s="201"/>
      <c r="C16" s="202" t="s">
        <v>561</v>
      </c>
      <c r="D16" s="203" t="s">
        <v>83</v>
      </c>
      <c r="E16" s="213" t="s">
        <v>557</v>
      </c>
      <c r="F16" s="209" t="s">
        <v>562</v>
      </c>
      <c r="G16" s="211"/>
      <c r="H16" s="211"/>
      <c r="I16" s="256">
        <v>20001694</v>
      </c>
      <c r="J16" s="213" t="s">
        <v>559</v>
      </c>
      <c r="K16" s="209" t="s">
        <v>560</v>
      </c>
      <c r="L16" s="211"/>
    </row>
    <row r="17" spans="1:12" ht="24.75" thickBot="1" x14ac:dyDescent="0.3">
      <c r="A17" s="183"/>
      <c r="B17" s="201"/>
      <c r="C17" s="202" t="s">
        <v>563</v>
      </c>
      <c r="D17" s="203" t="s">
        <v>564</v>
      </c>
      <c r="E17" s="213" t="s">
        <v>557</v>
      </c>
      <c r="F17" s="209" t="s">
        <v>565</v>
      </c>
      <c r="G17" s="211"/>
      <c r="H17" s="211"/>
      <c r="I17" s="258">
        <v>21231869</v>
      </c>
      <c r="J17" s="213" t="s">
        <v>559</v>
      </c>
      <c r="K17" s="214" t="s">
        <v>560</v>
      </c>
      <c r="L17" s="211"/>
    </row>
    <row r="18" spans="1:12" ht="16.5" customHeight="1" thickBot="1" x14ac:dyDescent="0.3">
      <c r="A18" s="183"/>
      <c r="B18" s="196">
        <v>3</v>
      </c>
      <c r="C18" s="197" t="s">
        <v>567</v>
      </c>
      <c r="D18" s="198"/>
      <c r="E18" s="215"/>
      <c r="F18" s="215"/>
      <c r="G18" s="215"/>
      <c r="H18" s="215"/>
      <c r="I18" s="259"/>
      <c r="J18" s="215"/>
      <c r="K18" s="199"/>
      <c r="L18" s="216"/>
    </row>
    <row r="19" spans="1:12" ht="24.75" thickBot="1" x14ac:dyDescent="0.3">
      <c r="A19" s="183"/>
      <c r="B19" s="201"/>
      <c r="C19" s="202" t="s">
        <v>555</v>
      </c>
      <c r="D19" s="203" t="s">
        <v>556</v>
      </c>
      <c r="E19" s="207"/>
      <c r="F19" s="204" t="s">
        <v>568</v>
      </c>
      <c r="G19" s="205" t="s">
        <v>557</v>
      </c>
      <c r="H19" s="205"/>
      <c r="I19" s="257">
        <v>0</v>
      </c>
      <c r="J19" s="207" t="s">
        <v>559</v>
      </c>
      <c r="K19" s="204" t="s">
        <v>569</v>
      </c>
      <c r="L19" s="205"/>
    </row>
    <row r="20" spans="1:12" ht="24.75" thickBot="1" x14ac:dyDescent="0.3">
      <c r="A20" s="183"/>
      <c r="B20" s="201"/>
      <c r="C20" s="202" t="s">
        <v>561</v>
      </c>
      <c r="D20" s="203" t="s">
        <v>83</v>
      </c>
      <c r="E20" s="213"/>
      <c r="F20" s="209" t="s">
        <v>570</v>
      </c>
      <c r="G20" s="211" t="s">
        <v>557</v>
      </c>
      <c r="H20" s="211"/>
      <c r="I20" s="258">
        <v>0</v>
      </c>
      <c r="J20" s="213" t="s">
        <v>559</v>
      </c>
      <c r="K20" s="209" t="s">
        <v>569</v>
      </c>
      <c r="L20" s="211"/>
    </row>
    <row r="21" spans="1:12" ht="24.75" thickBot="1" x14ac:dyDescent="0.3">
      <c r="A21" s="183"/>
      <c r="B21" s="201"/>
      <c r="C21" s="202" t="s">
        <v>563</v>
      </c>
      <c r="D21" s="203" t="s">
        <v>564</v>
      </c>
      <c r="E21" s="213"/>
      <c r="F21" s="209" t="s">
        <v>565</v>
      </c>
      <c r="G21" s="211" t="s">
        <v>557</v>
      </c>
      <c r="H21" s="211"/>
      <c r="I21" s="258">
        <v>0</v>
      </c>
      <c r="J21" s="213" t="s">
        <v>559</v>
      </c>
      <c r="K21" s="214" t="s">
        <v>569</v>
      </c>
      <c r="L21" s="211"/>
    </row>
    <row r="22" spans="1:12" ht="16.5" customHeight="1" thickBot="1" x14ac:dyDescent="0.3">
      <c r="A22" s="183"/>
      <c r="B22" s="196">
        <v>4</v>
      </c>
      <c r="C22" s="197" t="s">
        <v>571</v>
      </c>
      <c r="D22" s="198"/>
      <c r="E22" s="215"/>
      <c r="F22" s="215"/>
      <c r="G22" s="215"/>
      <c r="H22" s="215"/>
      <c r="I22" s="259"/>
      <c r="J22" s="215"/>
      <c r="K22" s="199"/>
      <c r="L22" s="216"/>
    </row>
    <row r="23" spans="1:12" ht="15.75" thickBot="1" x14ac:dyDescent="0.3">
      <c r="A23" s="183"/>
      <c r="B23" s="217"/>
      <c r="C23" s="218" t="s">
        <v>555</v>
      </c>
      <c r="D23" s="219" t="s">
        <v>572</v>
      </c>
      <c r="E23" s="199"/>
      <c r="F23" s="220"/>
      <c r="G23" s="199"/>
      <c r="H23" s="199"/>
      <c r="I23" s="260"/>
      <c r="J23" s="199"/>
      <c r="K23" s="199"/>
      <c r="L23" s="200"/>
    </row>
    <row r="24" spans="1:12" ht="15.75" thickBot="1" x14ac:dyDescent="0.3">
      <c r="A24" s="183"/>
      <c r="B24" s="201"/>
      <c r="C24" s="202"/>
      <c r="D24" s="203" t="s">
        <v>573</v>
      </c>
      <c r="E24" s="207"/>
      <c r="F24" s="204" t="s">
        <v>574</v>
      </c>
      <c r="G24" s="205" t="s">
        <v>557</v>
      </c>
      <c r="H24" s="205"/>
      <c r="I24" s="257">
        <v>0</v>
      </c>
      <c r="J24" s="207" t="s">
        <v>559</v>
      </c>
      <c r="K24" s="204" t="s">
        <v>575</v>
      </c>
      <c r="L24" s="205"/>
    </row>
    <row r="25" spans="1:12" ht="15.75" thickBot="1" x14ac:dyDescent="0.3">
      <c r="A25" s="183"/>
      <c r="B25" s="201"/>
      <c r="C25" s="202"/>
      <c r="D25" s="203" t="s">
        <v>576</v>
      </c>
      <c r="E25" s="213"/>
      <c r="F25" s="211" t="s">
        <v>577</v>
      </c>
      <c r="G25" s="211" t="s">
        <v>557</v>
      </c>
      <c r="H25" s="211"/>
      <c r="I25" s="258">
        <v>0</v>
      </c>
      <c r="J25" s="213" t="s">
        <v>559</v>
      </c>
      <c r="K25" s="209" t="s">
        <v>575</v>
      </c>
      <c r="L25" s="211"/>
    </row>
    <row r="26" spans="1:12" ht="48.75" thickBot="1" x14ac:dyDescent="0.3">
      <c r="A26" s="183"/>
      <c r="B26" s="221"/>
      <c r="C26" s="202" t="s">
        <v>561</v>
      </c>
      <c r="D26" s="222" t="s">
        <v>578</v>
      </c>
      <c r="E26" s="223"/>
      <c r="F26" s="209" t="s">
        <v>579</v>
      </c>
      <c r="G26" s="224"/>
      <c r="H26" s="211"/>
      <c r="I26" s="258">
        <v>0</v>
      </c>
      <c r="J26" s="213" t="s">
        <v>559</v>
      </c>
      <c r="K26" s="209" t="s">
        <v>575</v>
      </c>
      <c r="L26" s="211"/>
    </row>
    <row r="27" spans="1:12" ht="24.75" thickBot="1" x14ac:dyDescent="0.3">
      <c r="A27" s="183"/>
      <c r="B27" s="221"/>
      <c r="C27" s="202" t="s">
        <v>563</v>
      </c>
      <c r="D27" s="222" t="s">
        <v>580</v>
      </c>
      <c r="E27" s="225"/>
      <c r="F27" s="214" t="s">
        <v>581</v>
      </c>
      <c r="G27" s="216"/>
      <c r="H27" s="226"/>
      <c r="I27" s="261">
        <v>0</v>
      </c>
      <c r="J27" s="206" t="s">
        <v>559</v>
      </c>
      <c r="K27" s="214" t="s">
        <v>575</v>
      </c>
      <c r="L27" s="226"/>
    </row>
    <row r="28" spans="1:12" ht="36.75" thickBot="1" x14ac:dyDescent="0.3">
      <c r="A28" s="183"/>
      <c r="B28" s="221"/>
      <c r="C28" s="202" t="s">
        <v>582</v>
      </c>
      <c r="D28" s="222" t="s">
        <v>583</v>
      </c>
      <c r="E28" s="227"/>
      <c r="F28" s="228" t="s">
        <v>579</v>
      </c>
      <c r="G28" s="200"/>
      <c r="H28" s="229"/>
      <c r="I28" s="262">
        <v>0</v>
      </c>
      <c r="J28" s="230" t="s">
        <v>559</v>
      </c>
      <c r="K28" s="228" t="s">
        <v>575</v>
      </c>
      <c r="L28" s="229"/>
    </row>
    <row r="29" spans="1:12" ht="15.75" thickBot="1" x14ac:dyDescent="0.3">
      <c r="A29" s="183"/>
      <c r="B29" s="212"/>
      <c r="C29" s="212"/>
      <c r="D29" s="212"/>
      <c r="E29" s="212"/>
      <c r="F29" s="212"/>
      <c r="G29" s="212"/>
      <c r="H29" s="212"/>
      <c r="I29" s="257"/>
      <c r="J29" s="212"/>
      <c r="K29" s="212"/>
      <c r="L29" s="212"/>
    </row>
    <row r="30" spans="1:12" ht="15.75" thickBot="1" x14ac:dyDescent="0.3">
      <c r="A30" s="183"/>
      <c r="B30" s="231">
        <v>5</v>
      </c>
      <c r="C30" s="197" t="s">
        <v>584</v>
      </c>
      <c r="D30" s="198"/>
      <c r="E30" s="215"/>
      <c r="F30" s="215"/>
      <c r="G30" s="215"/>
      <c r="H30" s="215"/>
      <c r="I30" s="259"/>
      <c r="J30" s="215"/>
      <c r="K30" s="215"/>
      <c r="L30" s="216"/>
    </row>
    <row r="31" spans="1:12" ht="15.75" thickBot="1" x14ac:dyDescent="0.3">
      <c r="A31" s="183"/>
      <c r="B31" s="201"/>
      <c r="C31" s="202" t="s">
        <v>585</v>
      </c>
      <c r="D31" s="222" t="s">
        <v>586</v>
      </c>
      <c r="E31" s="207"/>
      <c r="F31" s="204" t="s">
        <v>587</v>
      </c>
      <c r="G31" s="205"/>
      <c r="H31" s="205"/>
      <c r="I31" s="257">
        <v>15353000</v>
      </c>
      <c r="J31" s="207" t="s">
        <v>559</v>
      </c>
      <c r="K31" s="204" t="s">
        <v>588</v>
      </c>
      <c r="L31" s="205"/>
    </row>
    <row r="32" spans="1:12" ht="24.75" thickBot="1" x14ac:dyDescent="0.3">
      <c r="A32" s="183"/>
      <c r="B32" s="201"/>
      <c r="C32" s="202" t="s">
        <v>589</v>
      </c>
      <c r="D32" s="222" t="s">
        <v>564</v>
      </c>
      <c r="E32" s="213"/>
      <c r="F32" s="209" t="s">
        <v>587</v>
      </c>
      <c r="G32" s="211"/>
      <c r="H32" s="211"/>
      <c r="I32" s="258">
        <v>14326732</v>
      </c>
      <c r="J32" s="213" t="s">
        <v>559</v>
      </c>
      <c r="K32" s="214" t="s">
        <v>590</v>
      </c>
      <c r="L32" s="211"/>
    </row>
    <row r="33" spans="1:12" ht="15.75" thickBot="1" x14ac:dyDescent="0.3">
      <c r="A33" s="183"/>
      <c r="B33" s="196">
        <v>6</v>
      </c>
      <c r="C33" s="197" t="s">
        <v>591</v>
      </c>
      <c r="D33" s="198"/>
      <c r="E33" s="215"/>
      <c r="F33" s="215"/>
      <c r="G33" s="215"/>
      <c r="H33" s="215"/>
      <c r="I33" s="259"/>
      <c r="J33" s="215"/>
      <c r="K33" s="199"/>
      <c r="L33" s="216"/>
    </row>
    <row r="34" spans="1:12" ht="15.75" thickBot="1" x14ac:dyDescent="0.3">
      <c r="A34" s="183"/>
      <c r="B34" s="201"/>
      <c r="C34" s="202" t="s">
        <v>585</v>
      </c>
      <c r="D34" s="203" t="s">
        <v>586</v>
      </c>
      <c r="E34" s="207"/>
      <c r="F34" s="204" t="s">
        <v>592</v>
      </c>
      <c r="G34" s="205"/>
      <c r="H34" s="205"/>
      <c r="I34" s="257">
        <v>0</v>
      </c>
      <c r="J34" s="207" t="s">
        <v>559</v>
      </c>
      <c r="K34" s="228" t="s">
        <v>593</v>
      </c>
      <c r="L34" s="205"/>
    </row>
    <row r="35" spans="1:12" ht="16.5" customHeight="1" thickBot="1" x14ac:dyDescent="0.3">
      <c r="A35" s="183"/>
      <c r="B35" s="196">
        <v>7</v>
      </c>
      <c r="C35" s="197" t="s">
        <v>594</v>
      </c>
      <c r="D35" s="198"/>
      <c r="E35" s="215"/>
      <c r="F35" s="215"/>
      <c r="G35" s="215"/>
      <c r="H35" s="215"/>
      <c r="I35" s="259"/>
      <c r="J35" s="215"/>
      <c r="K35" s="220"/>
      <c r="L35" s="216"/>
    </row>
    <row r="36" spans="1:12" ht="24.75" thickBot="1" x14ac:dyDescent="0.3">
      <c r="A36" s="183"/>
      <c r="B36" s="201"/>
      <c r="C36" s="202" t="s">
        <v>585</v>
      </c>
      <c r="D36" s="222" t="s">
        <v>556</v>
      </c>
      <c r="E36" s="230"/>
      <c r="F36" s="228" t="s">
        <v>595</v>
      </c>
      <c r="G36" s="229"/>
      <c r="H36" s="229"/>
      <c r="I36" s="257">
        <v>0</v>
      </c>
      <c r="J36" s="230" t="s">
        <v>559</v>
      </c>
      <c r="K36" s="204" t="s">
        <v>596</v>
      </c>
      <c r="L36" s="205"/>
    </row>
    <row r="37" spans="1:12" ht="15.75" thickBot="1" x14ac:dyDescent="0.3">
      <c r="A37" s="183"/>
      <c r="B37" s="201"/>
      <c r="C37" s="202" t="s">
        <v>589</v>
      </c>
      <c r="D37" s="222" t="s">
        <v>83</v>
      </c>
      <c r="E37" s="207"/>
      <c r="F37" s="204" t="s">
        <v>574</v>
      </c>
      <c r="G37" s="205"/>
      <c r="H37" s="205"/>
      <c r="I37" s="258">
        <v>0</v>
      </c>
      <c r="J37" s="207" t="s">
        <v>559</v>
      </c>
      <c r="K37" s="209" t="s">
        <v>596</v>
      </c>
      <c r="L37" s="211"/>
    </row>
    <row r="38" spans="1:12" ht="15.75" thickBot="1" x14ac:dyDescent="0.3">
      <c r="A38" s="183"/>
      <c r="B38" s="201"/>
      <c r="C38" s="202" t="s">
        <v>563</v>
      </c>
      <c r="D38" s="222" t="s">
        <v>564</v>
      </c>
      <c r="E38" s="206"/>
      <c r="F38" s="214" t="s">
        <v>577</v>
      </c>
      <c r="G38" s="226"/>
      <c r="H38" s="226"/>
      <c r="I38" s="263">
        <v>0</v>
      </c>
      <c r="J38" s="226" t="s">
        <v>559</v>
      </c>
      <c r="K38" s="214" t="s">
        <v>596</v>
      </c>
      <c r="L38" s="226"/>
    </row>
    <row r="39" spans="1:12" ht="15.75" thickBot="1" x14ac:dyDescent="0.3">
      <c r="A39" s="183"/>
      <c r="B39" s="192" t="s">
        <v>597</v>
      </c>
      <c r="C39" s="193"/>
      <c r="D39" s="193"/>
      <c r="E39" s="193"/>
      <c r="F39" s="193"/>
      <c r="G39" s="193"/>
      <c r="H39" s="193"/>
      <c r="I39" s="264"/>
      <c r="J39" s="194"/>
      <c r="K39" s="194"/>
      <c r="L39" s="195"/>
    </row>
    <row r="40" spans="1:12" ht="24.75" customHeight="1" thickBot="1" x14ac:dyDescent="0.3">
      <c r="A40" s="183"/>
      <c r="B40" s="196">
        <v>1</v>
      </c>
      <c r="C40" s="197" t="s">
        <v>558</v>
      </c>
      <c r="D40" s="198"/>
      <c r="E40" s="199"/>
      <c r="F40" s="199"/>
      <c r="G40" s="199"/>
      <c r="H40" s="199"/>
      <c r="I40" s="260"/>
      <c r="J40" s="199"/>
      <c r="K40" s="199"/>
      <c r="L40" s="200"/>
    </row>
    <row r="41" spans="1:12" ht="36.75" thickBot="1" x14ac:dyDescent="0.3">
      <c r="A41" s="183"/>
      <c r="B41" s="221"/>
      <c r="C41" s="202" t="s">
        <v>555</v>
      </c>
      <c r="D41" s="222" t="s">
        <v>598</v>
      </c>
      <c r="E41" s="230"/>
      <c r="F41" s="228" t="s">
        <v>558</v>
      </c>
      <c r="G41" s="229"/>
      <c r="H41" s="232">
        <v>44196</v>
      </c>
      <c r="I41" s="265"/>
      <c r="J41" s="233"/>
      <c r="K41" s="204" t="s">
        <v>599</v>
      </c>
      <c r="L41" s="205"/>
    </row>
    <row r="42" spans="1:12" ht="36.75" thickBot="1" x14ac:dyDescent="0.3">
      <c r="A42" s="183"/>
      <c r="B42" s="221"/>
      <c r="C42" s="202" t="s">
        <v>561</v>
      </c>
      <c r="D42" s="222" t="s">
        <v>600</v>
      </c>
      <c r="E42" s="230"/>
      <c r="F42" s="228" t="s">
        <v>601</v>
      </c>
      <c r="G42" s="229"/>
      <c r="H42" s="232">
        <v>44561</v>
      </c>
      <c r="I42" s="266"/>
      <c r="J42" s="223"/>
      <c r="K42" s="209" t="s">
        <v>599</v>
      </c>
      <c r="L42" s="211"/>
    </row>
    <row r="43" spans="1:12" ht="36.75" thickBot="1" x14ac:dyDescent="0.3">
      <c r="A43" s="183"/>
      <c r="B43" s="221"/>
      <c r="C43" s="202" t="s">
        <v>563</v>
      </c>
      <c r="D43" s="222" t="s">
        <v>602</v>
      </c>
      <c r="E43" s="230"/>
      <c r="F43" s="228" t="s">
        <v>558</v>
      </c>
      <c r="G43" s="229"/>
      <c r="H43" s="229"/>
      <c r="I43" s="266"/>
      <c r="J43" s="223"/>
      <c r="K43" s="209" t="s">
        <v>599</v>
      </c>
      <c r="L43" s="211"/>
    </row>
    <row r="44" spans="1:12" ht="36.75" thickBot="1" x14ac:dyDescent="0.3">
      <c r="A44" s="183"/>
      <c r="B44" s="221"/>
      <c r="C44" s="202" t="s">
        <v>582</v>
      </c>
      <c r="D44" s="222" t="s">
        <v>603</v>
      </c>
      <c r="E44" s="230"/>
      <c r="F44" s="228" t="s">
        <v>604</v>
      </c>
      <c r="G44" s="229"/>
      <c r="H44" s="229"/>
      <c r="I44" s="266"/>
      <c r="J44" s="223"/>
      <c r="K44" s="209" t="s">
        <v>599</v>
      </c>
      <c r="L44" s="211"/>
    </row>
    <row r="45" spans="1:12" ht="24.75" thickBot="1" x14ac:dyDescent="0.3">
      <c r="A45" s="183"/>
      <c r="B45" s="221"/>
      <c r="C45" s="202" t="s">
        <v>605</v>
      </c>
      <c r="D45" s="222" t="s">
        <v>606</v>
      </c>
      <c r="E45" s="230"/>
      <c r="F45" s="228" t="s">
        <v>607</v>
      </c>
      <c r="G45" s="229"/>
      <c r="H45" s="229"/>
      <c r="I45" s="266"/>
      <c r="J45" s="223"/>
      <c r="K45" s="214" t="s">
        <v>599</v>
      </c>
      <c r="L45" s="211"/>
    </row>
    <row r="46" spans="1:12" ht="24.75" customHeight="1" thickBot="1" x14ac:dyDescent="0.3">
      <c r="A46" s="183"/>
      <c r="B46" s="196">
        <v>2</v>
      </c>
      <c r="C46" s="197" t="s">
        <v>608</v>
      </c>
      <c r="D46" s="198"/>
      <c r="E46" s="199"/>
      <c r="F46" s="199"/>
      <c r="G46" s="199"/>
      <c r="H46" s="199"/>
      <c r="I46" s="259"/>
      <c r="J46" s="215"/>
      <c r="K46" s="199"/>
      <c r="L46" s="216"/>
    </row>
    <row r="47" spans="1:12" ht="36.75" thickBot="1" x14ac:dyDescent="0.3">
      <c r="A47" s="183"/>
      <c r="B47" s="221"/>
      <c r="C47" s="202" t="s">
        <v>555</v>
      </c>
      <c r="D47" s="222" t="s">
        <v>609</v>
      </c>
      <c r="E47" s="230"/>
      <c r="F47" s="228" t="s">
        <v>610</v>
      </c>
      <c r="G47" s="229"/>
      <c r="H47" s="229" t="s">
        <v>611</v>
      </c>
      <c r="I47" s="265"/>
      <c r="J47" s="233"/>
      <c r="K47" s="205" t="s">
        <v>560</v>
      </c>
      <c r="L47" s="205"/>
    </row>
    <row r="48" spans="1:12" ht="36.75" thickBot="1" x14ac:dyDescent="0.3">
      <c r="A48" s="183"/>
      <c r="B48" s="221"/>
      <c r="C48" s="202" t="s">
        <v>561</v>
      </c>
      <c r="D48" s="222" t="s">
        <v>612</v>
      </c>
      <c r="E48" s="230"/>
      <c r="F48" s="228" t="s">
        <v>610</v>
      </c>
      <c r="G48" s="229"/>
      <c r="H48" s="229" t="s">
        <v>611</v>
      </c>
      <c r="I48" s="266"/>
      <c r="J48" s="223"/>
      <c r="K48" s="211" t="s">
        <v>560</v>
      </c>
      <c r="L48" s="211"/>
    </row>
    <row r="49" spans="1:12" ht="48.75" thickBot="1" x14ac:dyDescent="0.3">
      <c r="A49" s="183"/>
      <c r="B49" s="221"/>
      <c r="C49" s="202" t="s">
        <v>563</v>
      </c>
      <c r="D49" s="222" t="s">
        <v>613</v>
      </c>
      <c r="E49" s="230"/>
      <c r="F49" s="228" t="s">
        <v>610</v>
      </c>
      <c r="G49" s="229"/>
      <c r="H49" s="229" t="s">
        <v>611</v>
      </c>
      <c r="I49" s="259"/>
      <c r="J49" s="225"/>
      <c r="K49" s="226" t="s">
        <v>560</v>
      </c>
      <c r="L49" s="226"/>
    </row>
    <row r="50" spans="1:12" ht="36.75" thickBot="1" x14ac:dyDescent="0.3">
      <c r="A50" s="183"/>
      <c r="B50" s="221"/>
      <c r="C50" s="202" t="s">
        <v>582</v>
      </c>
      <c r="D50" s="222" t="s">
        <v>614</v>
      </c>
      <c r="E50" s="230"/>
      <c r="F50" s="229" t="s">
        <v>615</v>
      </c>
      <c r="G50" s="229"/>
      <c r="H50" s="229" t="s">
        <v>611</v>
      </c>
      <c r="I50" s="260"/>
      <c r="J50" s="227"/>
      <c r="K50" s="229" t="s">
        <v>560</v>
      </c>
      <c r="L50" s="229"/>
    </row>
    <row r="51" spans="1:12" ht="15.75" thickBot="1" x14ac:dyDescent="0.3">
      <c r="A51" s="183"/>
      <c r="B51" s="212"/>
      <c r="C51" s="212"/>
      <c r="D51" s="212"/>
      <c r="E51" s="212"/>
      <c r="F51" s="212"/>
      <c r="G51" s="212"/>
      <c r="H51" s="212"/>
      <c r="I51" s="257"/>
      <c r="J51" s="212"/>
      <c r="K51" s="212"/>
      <c r="L51" s="212"/>
    </row>
    <row r="52" spans="1:12" ht="15.75" thickBot="1" x14ac:dyDescent="0.3">
      <c r="A52" s="183"/>
      <c r="B52" s="231">
        <v>3</v>
      </c>
      <c r="C52" s="198" t="s">
        <v>76</v>
      </c>
      <c r="D52" s="198"/>
      <c r="E52" s="215"/>
      <c r="F52" s="215"/>
      <c r="G52" s="215"/>
      <c r="H52" s="215"/>
      <c r="I52" s="259"/>
      <c r="J52" s="215"/>
      <c r="K52" s="215"/>
      <c r="L52" s="216"/>
    </row>
    <row r="53" spans="1:12" ht="15.75" thickBot="1" x14ac:dyDescent="0.3">
      <c r="A53" s="183"/>
      <c r="B53" s="221"/>
      <c r="C53" s="202" t="s">
        <v>585</v>
      </c>
      <c r="D53" s="222" t="s">
        <v>616</v>
      </c>
      <c r="E53" s="230"/>
      <c r="F53" s="228" t="s">
        <v>617</v>
      </c>
      <c r="G53" s="229"/>
      <c r="H53" s="229"/>
      <c r="I53" s="265"/>
      <c r="J53" s="233"/>
      <c r="K53" s="204" t="s">
        <v>588</v>
      </c>
      <c r="L53" s="205"/>
    </row>
    <row r="54" spans="1:12" ht="36.75" thickBot="1" x14ac:dyDescent="0.3">
      <c r="A54" s="183"/>
      <c r="B54" s="221"/>
      <c r="C54" s="202" t="s">
        <v>589</v>
      </c>
      <c r="D54" s="222" t="s">
        <v>618</v>
      </c>
      <c r="E54" s="230"/>
      <c r="F54" s="228" t="s">
        <v>617</v>
      </c>
      <c r="G54" s="229"/>
      <c r="H54" s="229"/>
      <c r="I54" s="259"/>
      <c r="J54" s="225"/>
      <c r="K54" s="214" t="s">
        <v>588</v>
      </c>
      <c r="L54" s="226"/>
    </row>
    <row r="55" spans="1:12" ht="15.75" thickBot="1" x14ac:dyDescent="0.3">
      <c r="A55" s="183"/>
      <c r="B55" s="234"/>
      <c r="C55" s="212"/>
      <c r="D55" s="212"/>
      <c r="E55" s="212"/>
      <c r="F55" s="212"/>
      <c r="G55" s="212"/>
      <c r="H55" s="212"/>
      <c r="I55" s="257"/>
      <c r="J55" s="212"/>
      <c r="K55" s="212"/>
      <c r="L55" s="205"/>
    </row>
    <row r="56" spans="1:12" ht="15.75" thickBot="1" x14ac:dyDescent="0.3">
      <c r="A56" s="183"/>
      <c r="B56" s="235" t="s">
        <v>619</v>
      </c>
      <c r="C56" s="236"/>
      <c r="D56" s="236"/>
      <c r="E56" s="236"/>
      <c r="F56" s="236"/>
      <c r="G56" s="236"/>
      <c r="H56" s="236"/>
      <c r="I56" s="267"/>
      <c r="J56" s="236"/>
      <c r="K56" s="236"/>
      <c r="L56" s="237"/>
    </row>
    <row r="57" spans="1:12" ht="15.75" thickBot="1" x14ac:dyDescent="0.3">
      <c r="A57" s="183"/>
      <c r="B57" s="192" t="s">
        <v>553</v>
      </c>
      <c r="C57" s="193"/>
      <c r="D57" s="193"/>
      <c r="E57" s="193"/>
      <c r="F57" s="193"/>
      <c r="G57" s="193"/>
      <c r="H57" s="193"/>
      <c r="I57" s="264"/>
      <c r="J57" s="194"/>
      <c r="K57" s="194"/>
      <c r="L57" s="195"/>
    </row>
    <row r="58" spans="1:12" ht="16.5" customHeight="1" thickBot="1" x14ac:dyDescent="0.3">
      <c r="A58" s="183"/>
      <c r="B58" s="196">
        <v>1</v>
      </c>
      <c r="C58" s="197" t="s">
        <v>620</v>
      </c>
      <c r="D58" s="198"/>
      <c r="E58" s="199"/>
      <c r="F58" s="199"/>
      <c r="G58" s="199"/>
      <c r="H58" s="199"/>
      <c r="I58" s="260"/>
      <c r="J58" s="199"/>
      <c r="K58" s="199"/>
      <c r="L58" s="200"/>
    </row>
    <row r="59" spans="1:12" ht="24.75" thickBot="1" x14ac:dyDescent="0.3">
      <c r="A59" s="183"/>
      <c r="B59" s="201"/>
      <c r="C59" s="202" t="s">
        <v>555</v>
      </c>
      <c r="D59" s="238" t="s">
        <v>621</v>
      </c>
      <c r="E59" s="239"/>
      <c r="F59" s="204" t="s">
        <v>622</v>
      </c>
      <c r="G59" s="205"/>
      <c r="H59" s="205"/>
      <c r="I59" s="257">
        <v>-28375</v>
      </c>
      <c r="J59" s="207" t="s">
        <v>559</v>
      </c>
      <c r="K59" s="204" t="s">
        <v>623</v>
      </c>
      <c r="L59" s="205"/>
    </row>
    <row r="60" spans="1:12" ht="24.75" thickBot="1" x14ac:dyDescent="0.3">
      <c r="A60" s="183"/>
      <c r="B60" s="201"/>
      <c r="C60" s="202" t="s">
        <v>561</v>
      </c>
      <c r="D60" s="238" t="s">
        <v>624</v>
      </c>
      <c r="E60" s="239"/>
      <c r="F60" s="209" t="s">
        <v>625</v>
      </c>
      <c r="G60" s="211"/>
      <c r="H60" s="211"/>
      <c r="I60" s="258">
        <v>0</v>
      </c>
      <c r="J60" s="213" t="s">
        <v>559</v>
      </c>
      <c r="K60" s="209" t="s">
        <v>623</v>
      </c>
      <c r="L60" s="211"/>
    </row>
    <row r="61" spans="1:12" ht="36.75" thickBot="1" x14ac:dyDescent="0.3">
      <c r="A61" s="183"/>
      <c r="B61" s="201"/>
      <c r="C61" s="202" t="s">
        <v>563</v>
      </c>
      <c r="D61" s="238" t="s">
        <v>626</v>
      </c>
      <c r="E61" s="239"/>
      <c r="F61" s="209" t="s">
        <v>625</v>
      </c>
      <c r="G61" s="211"/>
      <c r="H61" s="211"/>
      <c r="I61" s="258">
        <v>0</v>
      </c>
      <c r="J61" s="213" t="s">
        <v>559</v>
      </c>
      <c r="K61" s="209" t="s">
        <v>623</v>
      </c>
      <c r="L61" s="211"/>
    </row>
    <row r="62" spans="1:12" ht="36.75" thickBot="1" x14ac:dyDescent="0.3">
      <c r="A62" s="183"/>
      <c r="B62" s="201"/>
      <c r="C62" s="202" t="s">
        <v>582</v>
      </c>
      <c r="D62" s="238" t="s">
        <v>627</v>
      </c>
      <c r="E62" s="239"/>
      <c r="F62" s="209" t="s">
        <v>625</v>
      </c>
      <c r="G62" s="211"/>
      <c r="H62" s="211"/>
      <c r="I62" s="258">
        <v>0</v>
      </c>
      <c r="J62" s="213" t="s">
        <v>559</v>
      </c>
      <c r="K62" s="209" t="s">
        <v>623</v>
      </c>
      <c r="L62" s="211"/>
    </row>
    <row r="63" spans="1:12" ht="36.75" thickBot="1" x14ac:dyDescent="0.3">
      <c r="A63" s="183"/>
      <c r="B63" s="201"/>
      <c r="C63" s="202" t="s">
        <v>605</v>
      </c>
      <c r="D63" s="222" t="s">
        <v>628</v>
      </c>
      <c r="E63" s="206"/>
      <c r="F63" s="214"/>
      <c r="G63" s="226"/>
      <c r="H63" s="226"/>
      <c r="I63" s="261">
        <v>0</v>
      </c>
      <c r="J63" s="206" t="s">
        <v>559</v>
      </c>
      <c r="K63" s="214" t="s">
        <v>629</v>
      </c>
      <c r="L63" s="226"/>
    </row>
    <row r="64" spans="1:12" ht="15.75" thickBot="1" x14ac:dyDescent="0.3">
      <c r="A64" s="183"/>
      <c r="B64" s="192" t="s">
        <v>597</v>
      </c>
      <c r="C64" s="193"/>
      <c r="D64" s="193"/>
      <c r="E64" s="193"/>
      <c r="F64" s="193"/>
      <c r="G64" s="193"/>
      <c r="H64" s="193"/>
      <c r="I64" s="264"/>
      <c r="J64" s="194"/>
      <c r="K64" s="194"/>
      <c r="L64" s="195"/>
    </row>
    <row r="65" spans="1:12" ht="33" customHeight="1" thickBot="1" x14ac:dyDescent="0.3">
      <c r="A65" s="183"/>
      <c r="B65" s="201">
        <v>1</v>
      </c>
      <c r="C65" s="387" t="s">
        <v>630</v>
      </c>
      <c r="D65" s="387"/>
      <c r="E65" s="240"/>
      <c r="F65" s="204" t="s">
        <v>631</v>
      </c>
      <c r="G65" s="205"/>
      <c r="H65" s="205" t="s">
        <v>611</v>
      </c>
      <c r="I65" s="265"/>
      <c r="J65" s="233"/>
      <c r="K65" s="204" t="s">
        <v>632</v>
      </c>
      <c r="L65" s="205"/>
    </row>
    <row r="66" spans="1:12" ht="33" customHeight="1" thickBot="1" x14ac:dyDescent="0.3">
      <c r="A66" s="183"/>
      <c r="B66" s="201">
        <v>2</v>
      </c>
      <c r="C66" s="387" t="s">
        <v>633</v>
      </c>
      <c r="D66" s="388"/>
      <c r="E66" s="239"/>
      <c r="F66" s="209" t="s">
        <v>631</v>
      </c>
      <c r="G66" s="211"/>
      <c r="H66" s="211" t="s">
        <v>611</v>
      </c>
      <c r="I66" s="266"/>
      <c r="J66" s="223"/>
      <c r="K66" s="209" t="s">
        <v>632</v>
      </c>
      <c r="L66" s="211"/>
    </row>
    <row r="67" spans="1:12" ht="24.75" customHeight="1" thickBot="1" x14ac:dyDescent="0.3">
      <c r="A67" s="183"/>
      <c r="B67" s="201">
        <v>3</v>
      </c>
      <c r="C67" s="387" t="s">
        <v>634</v>
      </c>
      <c r="D67" s="388"/>
      <c r="E67" s="239"/>
      <c r="F67" s="214" t="s">
        <v>631</v>
      </c>
      <c r="G67" s="226"/>
      <c r="H67" s="226" t="s">
        <v>611</v>
      </c>
      <c r="I67" s="259"/>
      <c r="J67" s="225"/>
      <c r="K67" s="214" t="s">
        <v>635</v>
      </c>
      <c r="L67" s="226"/>
    </row>
    <row r="68" spans="1:12" ht="15.75" thickBot="1" x14ac:dyDescent="0.3">
      <c r="A68" s="183"/>
      <c r="B68" s="235" t="s">
        <v>636</v>
      </c>
      <c r="C68" s="236"/>
      <c r="D68" s="236"/>
      <c r="E68" s="236"/>
      <c r="F68" s="236"/>
      <c r="G68" s="236"/>
      <c r="H68" s="237"/>
      <c r="I68" s="268"/>
      <c r="J68" s="241"/>
      <c r="K68" s="241"/>
      <c r="L68" s="241"/>
    </row>
    <row r="69" spans="1:12" ht="15.75" thickBot="1" x14ac:dyDescent="0.3">
      <c r="A69" s="183"/>
      <c r="B69" s="242" t="s">
        <v>553</v>
      </c>
      <c r="C69" s="243"/>
      <c r="D69" s="243"/>
      <c r="E69" s="243"/>
      <c r="F69" s="243"/>
      <c r="G69" s="243"/>
      <c r="H69" s="243"/>
      <c r="I69" s="269"/>
      <c r="J69" s="243"/>
      <c r="K69" s="243"/>
      <c r="L69" s="244"/>
    </row>
    <row r="70" spans="1:12" ht="15.75" thickBot="1" x14ac:dyDescent="0.3">
      <c r="A70" s="183"/>
      <c r="B70" s="196">
        <v>1</v>
      </c>
      <c r="C70" s="197" t="s">
        <v>637</v>
      </c>
      <c r="D70" s="198"/>
      <c r="E70" s="199"/>
      <c r="F70" s="199"/>
      <c r="G70" s="199"/>
      <c r="H70" s="199"/>
      <c r="I70" s="260"/>
      <c r="J70" s="199"/>
      <c r="K70" s="199"/>
      <c r="L70" s="200"/>
    </row>
    <row r="71" spans="1:12" ht="24.75" thickBot="1" x14ac:dyDescent="0.3">
      <c r="A71" s="183"/>
      <c r="B71" s="201"/>
      <c r="C71" s="202" t="s">
        <v>555</v>
      </c>
      <c r="D71" s="245" t="s">
        <v>638</v>
      </c>
      <c r="E71" s="229"/>
      <c r="F71" s="229"/>
      <c r="G71" s="229"/>
      <c r="H71" s="229" t="s">
        <v>611</v>
      </c>
      <c r="I71" s="270"/>
      <c r="J71" s="229" t="s">
        <v>559</v>
      </c>
      <c r="K71" s="228" t="s">
        <v>639</v>
      </c>
      <c r="L71" s="229"/>
    </row>
    <row r="72" spans="1:12" ht="24.75" thickBot="1" x14ac:dyDescent="0.3">
      <c r="A72" s="183"/>
      <c r="B72" s="201"/>
      <c r="C72" s="202" t="s">
        <v>561</v>
      </c>
      <c r="D72" s="245" t="s">
        <v>640</v>
      </c>
      <c r="E72" s="229"/>
      <c r="F72" s="229"/>
      <c r="G72" s="229"/>
      <c r="H72" s="229"/>
      <c r="I72" s="270">
        <v>492481</v>
      </c>
      <c r="J72" s="229" t="s">
        <v>559</v>
      </c>
      <c r="K72" s="228" t="s">
        <v>639</v>
      </c>
      <c r="L72" s="229"/>
    </row>
    <row r="73" spans="1:12" x14ac:dyDescent="0.25">
      <c r="A73" s="183"/>
      <c r="B73" s="246"/>
      <c r="C73" s="212"/>
      <c r="D73" s="212"/>
      <c r="E73" s="212"/>
      <c r="F73" s="212"/>
      <c r="G73" s="212"/>
      <c r="H73" s="212"/>
      <c r="I73" s="212"/>
      <c r="J73" s="212"/>
      <c r="K73" s="212"/>
      <c r="L73" s="212"/>
    </row>
    <row r="74" spans="1:12" x14ac:dyDescent="0.25"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</row>
  </sheetData>
  <mergeCells count="13">
    <mergeCell ref="C65:D65"/>
    <mergeCell ref="C66:D66"/>
    <mergeCell ref="C67:D67"/>
    <mergeCell ref="B1:L1"/>
    <mergeCell ref="B2:L2"/>
    <mergeCell ref="B3:L3"/>
    <mergeCell ref="B5:D7"/>
    <mergeCell ref="E5:H5"/>
    <mergeCell ref="I5:J5"/>
    <mergeCell ref="K5:K7"/>
    <mergeCell ref="L5:L7"/>
    <mergeCell ref="E6:F6"/>
    <mergeCell ref="G6:H6"/>
  </mergeCells>
  <pageMargins left="0.7" right="0.7" top="0.75" bottom="0.75" header="0.3" footer="0.3"/>
  <pageSetup scale="4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PT_ESF_ECSF</vt:lpstr>
      <vt:lpstr>F1_ESFD </vt:lpstr>
      <vt:lpstr>F2_IADPOP</vt:lpstr>
      <vt:lpstr>F3_IAODF</vt:lpstr>
      <vt:lpstr>F4_BP </vt:lpstr>
      <vt:lpstr>F5_EAID</vt:lpstr>
      <vt:lpstr>F6a_EAEPED_COG</vt:lpstr>
      <vt:lpstr>F6b_EAEPED_CA</vt:lpstr>
      <vt:lpstr>F6c_EAEPED_CF</vt:lpstr>
      <vt:lpstr>F6d_EAEPED_CSP</vt:lpstr>
      <vt:lpstr>GUIA C</vt:lpstr>
    </vt:vector>
  </TitlesOfParts>
  <Company>Secretaria de Hacienda y Credito Publico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teresita_quezada</dc:creator>
  <cp:lastModifiedBy>Cecilia Pedroza Soria</cp:lastModifiedBy>
  <cp:lastPrinted>2021-02-10T21:20:27Z</cp:lastPrinted>
  <dcterms:created xsi:type="dcterms:W3CDTF">2014-01-27T16:27:43Z</dcterms:created>
  <dcterms:modified xsi:type="dcterms:W3CDTF">2021-09-15T19:15:24Z</dcterms:modified>
</cp:coreProperties>
</file>